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bllca-my.sharepoint.com/personal/adam_fidler_mbll_ca/Documents/Desktop/Accessibility Checked Docs/"/>
    </mc:Choice>
  </mc:AlternateContent>
  <xr:revisionPtr revIDLastSave="1" documentId="8_{5A086F58-87A1-4300-B2A9-379D661B9887}" xr6:coauthVersionLast="47" xr6:coauthVersionMax="47" xr10:uidLastSave="{26223CEC-65EF-4B3E-86C8-D8C5958F5FDE}"/>
  <workbookProtection workbookAlgorithmName="SHA-512" workbookHashValue="RCpWIRosDPHYxL0t0TsAjJt/GF4XlvOm+0XM3oJ+ixXHuUylL9ICAKzTPM+Q40hYcLPdJsu3+bEC+uWrnQm5Ng==" workbookSaltValue="3JRnkSij8tLmhWGkFlIYfg==" workbookSpinCount="100000" lockStructure="1"/>
  <bookViews>
    <workbookView xWindow="-28920" yWindow="-120" windowWidth="29040" windowHeight="15840" xr2:uid="{00000000-000D-0000-FFFF-FFFF00000000}"/>
  </bookViews>
  <sheets>
    <sheet name="SIF" sheetId="1" r:id="rId1"/>
    <sheet name="COUNTRIES" sheetId="4" state="hidden" r:id="rId2"/>
    <sheet name="Dropdowns" sheetId="2" state="hidden" r:id="rId3"/>
  </sheets>
  <definedNames>
    <definedName name="CANADA">Dropdowns!$C$2:$C$3</definedName>
    <definedName name="CANADA_PROVINCE">COUNTRIES!$E$36:$E$48</definedName>
    <definedName name="Duties">Dropdowns!#REF!</definedName>
    <definedName name="INTERNATIONAL">Dropdowns!$D$2:$D$3</definedName>
    <definedName name="ShippingTerms">Dropdowns!$A$2:$A$6</definedName>
    <definedName name="SmallProducer">Dropdowns!$A$15:$A$17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8" i="4" l="1"/>
  <c r="K11" i="1"/>
  <c r="E46" i="4"/>
  <c r="E47" i="4"/>
  <c r="E45" i="4"/>
  <c r="E44" i="4"/>
  <c r="E43" i="4"/>
  <c r="E42" i="4"/>
  <c r="E41" i="4"/>
  <c r="E40" i="4"/>
  <c r="E39" i="4"/>
  <c r="E38" i="4"/>
  <c r="E37" i="4"/>
  <c r="E36" i="4"/>
  <c r="N10" i="1" s="1"/>
  <c r="N9" i="1" l="1"/>
  <c r="A12" i="2"/>
  <c r="A10" i="2"/>
  <c r="A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Jocelyn Santiago</author>
  </authors>
  <commentList>
    <comment ref="B20" authorId="0" shapeId="0" xr:uid="{BAFCEDD2-5423-4A4C-B79C-82FC411AC074}">
      <text>
        <r>
          <rPr>
            <b/>
            <i/>
            <sz val="7"/>
            <color indexed="39"/>
            <rFont val="Tahoma"/>
            <family val="2"/>
          </rPr>
          <t>Please select Country</t>
        </r>
        <r>
          <rPr>
            <b/>
            <i/>
            <sz val="6"/>
            <color indexed="39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2" authorId="0" shapeId="0" xr:uid="{15CDAC4D-4239-465A-BC34-581B5C1F5CCE}">
      <text>
        <r>
          <rPr>
            <b/>
            <sz val="7"/>
            <color indexed="61"/>
            <rFont val="Tahoma"/>
            <family val="2"/>
          </rPr>
          <t xml:space="preserve">Please select </t>
        </r>
        <r>
          <rPr>
            <b/>
            <u/>
            <sz val="7"/>
            <color indexed="61"/>
            <rFont val="Tahoma"/>
            <family val="2"/>
          </rPr>
          <t>Country</t>
        </r>
        <r>
          <rPr>
            <b/>
            <sz val="7"/>
            <color indexed="61"/>
            <rFont val="Tahoma"/>
            <family val="2"/>
          </rPr>
          <t xml:space="preserve"> for Duties options.</t>
        </r>
      </text>
    </comment>
    <comment ref="C37" authorId="0" shapeId="0" xr:uid="{7EC04DA5-FD00-4E6B-BB27-994DB1820614}">
      <text>
        <r>
          <rPr>
            <b/>
            <i/>
            <sz val="8"/>
            <color indexed="38"/>
            <rFont val="Tahoma"/>
            <family val="2"/>
          </rPr>
          <t>Please select Currency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<sst xmlns="http://schemas.openxmlformats.org/spreadsheetml/2006/main" count="578" uniqueCount="327">
  <si>
    <t>MANITOBA LIQUOR &amp; LOTTERIES</t>
  </si>
  <si>
    <t xml:space="preserve">SUPPLIER INFORMATION FORM </t>
  </si>
  <si>
    <t>PURCHASE ORDER INFORMATION:</t>
  </si>
  <si>
    <t>SHIPPING DETAILS:</t>
  </si>
  <si>
    <t>Address:</t>
  </si>
  <si>
    <t>City:</t>
  </si>
  <si>
    <t>Country:</t>
  </si>
  <si>
    <t>JDE #:</t>
  </si>
  <si>
    <t>Shipping Terms:</t>
  </si>
  <si>
    <t>Phone Number:</t>
  </si>
  <si>
    <t>E-mail Address:</t>
  </si>
  <si>
    <t>Duties:</t>
  </si>
  <si>
    <t>GST Number (if applicable):</t>
  </si>
  <si>
    <t>BANKING INFORMATION:</t>
  </si>
  <si>
    <t>Currency:</t>
  </si>
  <si>
    <t>Please provide a voided cheque if possible</t>
  </si>
  <si>
    <t>Bank Name:</t>
  </si>
  <si>
    <t>Bank Address:</t>
  </si>
  <si>
    <t>Bank Number:</t>
  </si>
  <si>
    <t>Bank Transit Number:</t>
  </si>
  <si>
    <t>*If there is an intermediary bank, please include the same information for that bank as the information requested below.</t>
  </si>
  <si>
    <t>QUALITY CONTROL INFORMATION:</t>
  </si>
  <si>
    <t>Province/State:</t>
  </si>
  <si>
    <t>Postal Code/ZIP:</t>
  </si>
  <si>
    <t>Please provide a contact E-mail to reach in the case of quality control issues.</t>
  </si>
  <si>
    <t>E-mail Address for quality control:</t>
  </si>
  <si>
    <t>E-mail Address for purchase orders:</t>
  </si>
  <si>
    <t xml:space="preserve">Date Received: </t>
  </si>
  <si>
    <t>PO Agreement sent:</t>
  </si>
  <si>
    <t>Local Agent (1):</t>
  </si>
  <si>
    <t>Canadian Agent (2):</t>
  </si>
  <si>
    <t>Ocean Carrier (3):</t>
  </si>
  <si>
    <t>Inland Carrier (4):</t>
  </si>
  <si>
    <t>Freight Forwarder:</t>
  </si>
  <si>
    <t>Print Message (Traffic):</t>
  </si>
  <si>
    <t>Factor/Special Payee (5):</t>
  </si>
  <si>
    <t>Setup By:</t>
  </si>
  <si>
    <t>Shipping Terms</t>
  </si>
  <si>
    <t>(EXW) MBLL consolidator picks up at the supplier's warehouse</t>
  </si>
  <si>
    <t>(FCA) Supplier delivers to MBLL consolidator warehouse</t>
  </si>
  <si>
    <t>(FOB) MBLL Warehouse, Winnipeg, MB</t>
  </si>
  <si>
    <t>(FOB) WETT Sales Warehouse, Winnipeg, MB</t>
  </si>
  <si>
    <t>Other - Indicate below</t>
  </si>
  <si>
    <t>Duties</t>
  </si>
  <si>
    <t>Small Producer</t>
  </si>
  <si>
    <t>Yes</t>
  </si>
  <si>
    <t>No</t>
  </si>
  <si>
    <t>An e-mail address is necessary to process purchase orders.</t>
  </si>
  <si>
    <t>Bank Account Number and/or IBAN:</t>
  </si>
  <si>
    <t>Intermediary bank information:</t>
  </si>
  <si>
    <t>Currency</t>
  </si>
  <si>
    <t>Canadian Dollar</t>
  </si>
  <si>
    <t>USD</t>
  </si>
  <si>
    <t>Euro €</t>
  </si>
  <si>
    <t>British Pound</t>
  </si>
  <si>
    <t>Australian Dollar</t>
  </si>
  <si>
    <t>New Zealand Dollar</t>
  </si>
  <si>
    <t>South Africa Rand</t>
  </si>
  <si>
    <t>Zip/Postal:</t>
  </si>
  <si>
    <r>
      <t xml:space="preserve">Note - If the Supplier is </t>
    </r>
    <r>
      <rPr>
        <b/>
        <u/>
        <sz val="10"/>
        <color theme="1"/>
        <rFont val="Calibri"/>
        <family val="2"/>
        <scheme val="minor"/>
      </rPr>
      <t>NOT</t>
    </r>
    <r>
      <rPr>
        <b/>
        <sz val="10"/>
        <color theme="1"/>
        <rFont val="Calibri"/>
        <family val="2"/>
        <scheme val="minor"/>
      </rPr>
      <t xml:space="preserve"> the producer, a letter of authorization is required from the producer authorizing MBLL to pay the Supplier.</t>
    </r>
  </si>
  <si>
    <t>Swift Code</t>
  </si>
  <si>
    <t>(and/or routing number if applicable)</t>
  </si>
  <si>
    <t>Payee Name:</t>
  </si>
  <si>
    <t>c/o Warehouse name:</t>
  </si>
  <si>
    <t xml:space="preserve">The Supplier is to whom MBLL makes payment (Payee). </t>
  </si>
  <si>
    <t>Code</t>
  </si>
  <si>
    <t>Description</t>
  </si>
  <si>
    <t>AN</t>
  </si>
  <si>
    <t>ANTIGUA</t>
  </si>
  <si>
    <t>AR</t>
  </si>
  <si>
    <t>ARGENTINA</t>
  </si>
  <si>
    <t>AT</t>
  </si>
  <si>
    <t>AUSTRIA</t>
  </si>
  <si>
    <t>AU</t>
  </si>
  <si>
    <t>AUSTRALIA</t>
  </si>
  <si>
    <t>BA</t>
  </si>
  <si>
    <t>BOSNIA</t>
  </si>
  <si>
    <t>BB</t>
  </si>
  <si>
    <t>BARBADOS</t>
  </si>
  <si>
    <t>BE</t>
  </si>
  <si>
    <t>BELGIUM</t>
  </si>
  <si>
    <t>BG</t>
  </si>
  <si>
    <t>BULGARIA</t>
  </si>
  <si>
    <t>BM</t>
  </si>
  <si>
    <t>BERMUDA</t>
  </si>
  <si>
    <t>BR</t>
  </si>
  <si>
    <t>BRAZIL</t>
  </si>
  <si>
    <t>BS</t>
  </si>
  <si>
    <t>BAHAMAS</t>
  </si>
  <si>
    <t>CA</t>
  </si>
  <si>
    <t>CANADA</t>
  </si>
  <si>
    <t>CH</t>
  </si>
  <si>
    <t>SWITZERLAND</t>
  </si>
  <si>
    <t>CL</t>
  </si>
  <si>
    <t>CHILE</t>
  </si>
  <si>
    <t>CN</t>
  </si>
  <si>
    <t>CHINA</t>
  </si>
  <si>
    <t>CU</t>
  </si>
  <si>
    <t>CUBA</t>
  </si>
  <si>
    <t>CY</t>
  </si>
  <si>
    <t>CYPRUS</t>
  </si>
  <si>
    <t>CZ</t>
  </si>
  <si>
    <t>CZECH REPUBLIC</t>
  </si>
  <si>
    <t>DE</t>
  </si>
  <si>
    <t>GERMANY</t>
  </si>
  <si>
    <t>DK</t>
  </si>
  <si>
    <t>DENMARK</t>
  </si>
  <si>
    <t>DO</t>
  </si>
  <si>
    <t>DOMINICAN REPUBLIC</t>
  </si>
  <si>
    <t>DZ</t>
  </si>
  <si>
    <t>ALGERIA</t>
  </si>
  <si>
    <t>ES</t>
  </si>
  <si>
    <t>SPAIN</t>
  </si>
  <si>
    <t>ET</t>
  </si>
  <si>
    <t>ETHIOPIA</t>
  </si>
  <si>
    <t>FI</t>
  </si>
  <si>
    <t>FINLAND</t>
  </si>
  <si>
    <t>FR</t>
  </si>
  <si>
    <t>FRANCE</t>
  </si>
  <si>
    <t>GB</t>
  </si>
  <si>
    <t>UNITED KINGDOM</t>
  </si>
  <si>
    <t>GE</t>
  </si>
  <si>
    <t>Republic of Gorgia</t>
  </si>
  <si>
    <t>GR</t>
  </si>
  <si>
    <t>GREECE</t>
  </si>
  <si>
    <t>GT</t>
  </si>
  <si>
    <t>GUATEMALA</t>
  </si>
  <si>
    <t>GY</t>
  </si>
  <si>
    <t>GUYANA</t>
  </si>
  <si>
    <t>HR</t>
  </si>
  <si>
    <t>CROATIA</t>
  </si>
  <si>
    <t>HT</t>
  </si>
  <si>
    <t>HAITI</t>
  </si>
  <si>
    <t>HU</t>
  </si>
  <si>
    <t>HUNGARY</t>
  </si>
  <si>
    <t>IE</t>
  </si>
  <si>
    <t>IRELAND</t>
  </si>
  <si>
    <t>IL</t>
  </si>
  <si>
    <t>ISRAEL</t>
  </si>
  <si>
    <t>IN</t>
  </si>
  <si>
    <t>INDIA</t>
  </si>
  <si>
    <t>IS</t>
  </si>
  <si>
    <t>ICELAND</t>
  </si>
  <si>
    <t>IT</t>
  </si>
  <si>
    <t>ITALY</t>
  </si>
  <si>
    <t>JM</t>
  </si>
  <si>
    <t>JAMAICA</t>
  </si>
  <si>
    <t>JP</t>
  </si>
  <si>
    <t>JAPAN</t>
  </si>
  <si>
    <t>KE</t>
  </si>
  <si>
    <t>KENYA</t>
  </si>
  <si>
    <t>KP</t>
  </si>
  <si>
    <t>NORTH KOREA</t>
  </si>
  <si>
    <t>KR</t>
  </si>
  <si>
    <t>SOUTH KOREA</t>
  </si>
  <si>
    <t>KY</t>
  </si>
  <si>
    <t>CAYMAN ISLANDS</t>
  </si>
  <si>
    <t>KZ</t>
  </si>
  <si>
    <t>KAZAKHSTAN</t>
  </si>
  <si>
    <t>LA</t>
  </si>
  <si>
    <t>LAOS</t>
  </si>
  <si>
    <t>LB</t>
  </si>
  <si>
    <t>LEBANON</t>
  </si>
  <si>
    <t>LT</t>
  </si>
  <si>
    <t>LITHUANIA</t>
  </si>
  <si>
    <t>LV</t>
  </si>
  <si>
    <t>LATVIA</t>
  </si>
  <si>
    <t>LX</t>
  </si>
  <si>
    <t>LUXEMBOURG</t>
  </si>
  <si>
    <t>MA</t>
  </si>
  <si>
    <t>MOROCCO</t>
  </si>
  <si>
    <t>MD</t>
  </si>
  <si>
    <t>REPUBLIC OF MOLDOVA</t>
  </si>
  <si>
    <t>MK</t>
  </si>
  <si>
    <t>MACEDONIA</t>
  </si>
  <si>
    <t>MQ</t>
  </si>
  <si>
    <t>MARTINIQUE</t>
  </si>
  <si>
    <t>MX</t>
  </si>
  <si>
    <t>MEXICO</t>
  </si>
  <si>
    <t>NI</t>
  </si>
  <si>
    <t>NICARAGUA</t>
  </si>
  <si>
    <t>NL</t>
  </si>
  <si>
    <t>NETHERLANDS</t>
  </si>
  <si>
    <t>NO</t>
  </si>
  <si>
    <t>NORWAY</t>
  </si>
  <si>
    <t>NZ</t>
  </si>
  <si>
    <t>NEW ZEALAND</t>
  </si>
  <si>
    <t>PA</t>
  </si>
  <si>
    <t>PANAMA</t>
  </si>
  <si>
    <t>PE</t>
  </si>
  <si>
    <t>PERU</t>
  </si>
  <si>
    <t>PH</t>
  </si>
  <si>
    <t>PHILIPPINES</t>
  </si>
  <si>
    <t>PL</t>
  </si>
  <si>
    <t>POLAND</t>
  </si>
  <si>
    <t>PR</t>
  </si>
  <si>
    <t>PUERTO RICO</t>
  </si>
  <si>
    <t>PT</t>
  </si>
  <si>
    <t>PORTUGAL</t>
  </si>
  <si>
    <t>RO</t>
  </si>
  <si>
    <t>ROMANIA</t>
  </si>
  <si>
    <t>RS</t>
  </si>
  <si>
    <t>SERBIA &amp; MONTENEGRO</t>
  </si>
  <si>
    <t>RU</t>
  </si>
  <si>
    <t>RUSSIA</t>
  </si>
  <si>
    <t>SE</t>
  </si>
  <si>
    <t>SWEDEN</t>
  </si>
  <si>
    <t>SG</t>
  </si>
  <si>
    <t>SINGAPORE</t>
  </si>
  <si>
    <t>SI</t>
  </si>
  <si>
    <t>SLOVENIA</t>
  </si>
  <si>
    <t>SK</t>
  </si>
  <si>
    <t>SLOVAKIA</t>
  </si>
  <si>
    <t>SV</t>
  </si>
  <si>
    <t>EL SALVADOR</t>
  </si>
  <si>
    <t>TH</t>
  </si>
  <si>
    <t>THAILAND</t>
  </si>
  <si>
    <t>TN</t>
  </si>
  <si>
    <t>TUNISIA</t>
  </si>
  <si>
    <t>TR</t>
  </si>
  <si>
    <t>TURKEY</t>
  </si>
  <si>
    <t>TT</t>
  </si>
  <si>
    <t>TRINADAD and TOBAGO</t>
  </si>
  <si>
    <t>UA</t>
  </si>
  <si>
    <t>UKRAINE</t>
  </si>
  <si>
    <t>US</t>
  </si>
  <si>
    <t>UNITED STATES</t>
  </si>
  <si>
    <t>UY</t>
  </si>
  <si>
    <t>URUGUAY</t>
  </si>
  <si>
    <t>VE</t>
  </si>
  <si>
    <t>VENEZUELA</t>
  </si>
  <si>
    <t>VG</t>
  </si>
  <si>
    <t>VIRGIN ISLANDS, BRITISH</t>
  </si>
  <si>
    <t>VI</t>
  </si>
  <si>
    <t>VIRGIN ISLANDS, U.S.</t>
  </si>
  <si>
    <t>VN</t>
  </si>
  <si>
    <t>VIETNAM</t>
  </si>
  <si>
    <t>WE</t>
  </si>
  <si>
    <t>WEST INDIES</t>
  </si>
  <si>
    <t>YU</t>
  </si>
  <si>
    <t>YUGOSLAVIA</t>
  </si>
  <si>
    <t>ZA</t>
  </si>
  <si>
    <t>SOUTH AFRICA</t>
  </si>
  <si>
    <t>ZW</t>
  </si>
  <si>
    <t>ZIMBABWE</t>
  </si>
  <si>
    <t>ZZ</t>
  </si>
  <si>
    <t>N/A</t>
  </si>
  <si>
    <t>NEW ZELAND</t>
  </si>
  <si>
    <t>SCOTLAND</t>
  </si>
  <si>
    <t>SWEDAN</t>
  </si>
  <si>
    <t>OC</t>
  </si>
  <si>
    <t>CAR</t>
  </si>
  <si>
    <t>FWD</t>
  </si>
  <si>
    <t xml:space="preserve"> </t>
  </si>
  <si>
    <t>Indicate where product is located for MBLL to source (pickup address).</t>
  </si>
  <si>
    <t>Duty Paid - Domestically Sourced - Supplier pays duties</t>
  </si>
  <si>
    <t>Excise Bonded - Domestically Sourced - MBLL pays duties</t>
  </si>
  <si>
    <t>CSB - imported beer - all imported sourced beer</t>
  </si>
  <si>
    <t>INTERNATIONAL</t>
  </si>
  <si>
    <t>SUPPLIER INFORMATION - PAYEE INFORMATION:</t>
  </si>
  <si>
    <t>OC = Ocean Carrier = Address #3</t>
  </si>
  <si>
    <t>CAR = Inland Carrier = Address #4</t>
  </si>
  <si>
    <t>Argentina</t>
  </si>
  <si>
    <t>124114 (OC)</t>
  </si>
  <si>
    <t>JF HILLEBRAND CANADA</t>
  </si>
  <si>
    <t>Austria</t>
  </si>
  <si>
    <t>Italy</t>
  </si>
  <si>
    <t xml:space="preserve">Australia </t>
  </si>
  <si>
    <t>66514 (CAR)</t>
  </si>
  <si>
    <t>Bison(IMP West)</t>
  </si>
  <si>
    <t>Belgium</t>
  </si>
  <si>
    <t>Jamaica</t>
  </si>
  <si>
    <t>91294 (CAR)</t>
  </si>
  <si>
    <t>Bison(IMP East)</t>
  </si>
  <si>
    <t>Chile</t>
  </si>
  <si>
    <t>124115 (FWD)</t>
  </si>
  <si>
    <t>Croatia</t>
  </si>
  <si>
    <t>Netherlands</t>
  </si>
  <si>
    <t>New Zealand</t>
  </si>
  <si>
    <t>Cyprus</t>
  </si>
  <si>
    <t>Poland</t>
  </si>
  <si>
    <t>Philippines</t>
  </si>
  <si>
    <t>Czech Republic</t>
  </si>
  <si>
    <t>Portugal</t>
  </si>
  <si>
    <t>Uruguay</t>
  </si>
  <si>
    <t>Denmark</t>
  </si>
  <si>
    <t>Slovakia</t>
  </si>
  <si>
    <t>UK/Scotland</t>
  </si>
  <si>
    <t>Slovenia</t>
  </si>
  <si>
    <t>France</t>
  </si>
  <si>
    <t>South Africa</t>
  </si>
  <si>
    <t>Germany</t>
  </si>
  <si>
    <t>Spain</t>
  </si>
  <si>
    <t>Greece</t>
  </si>
  <si>
    <t>Swedan</t>
  </si>
  <si>
    <t>Hungary</t>
  </si>
  <si>
    <t>Switzerland</t>
  </si>
  <si>
    <t>Ireland</t>
  </si>
  <si>
    <t>Ukraine</t>
  </si>
  <si>
    <t>Israel</t>
  </si>
  <si>
    <t>Shipping Point = US</t>
  </si>
  <si>
    <t>Shipping Point = Canada</t>
  </si>
  <si>
    <t>California</t>
  </si>
  <si>
    <t>60511 (CAR)</t>
  </si>
  <si>
    <t>S &amp;S</t>
  </si>
  <si>
    <t>Alberta</t>
  </si>
  <si>
    <t>78807 (CAR)</t>
  </si>
  <si>
    <t>Bison(DOM West)</t>
  </si>
  <si>
    <t>all Cali except Gallo</t>
  </si>
  <si>
    <t>124116 (FWD)</t>
  </si>
  <si>
    <t>JF HILLEBRAND USA</t>
  </si>
  <si>
    <t>British Columbia</t>
  </si>
  <si>
    <t>E &amp; J Gallo</t>
  </si>
  <si>
    <t>Gallo Calif Suppliers - no Freight Forwarder</t>
  </si>
  <si>
    <t xml:space="preserve">Atlantic Provinces </t>
  </si>
  <si>
    <t>91295 (CAR)</t>
  </si>
  <si>
    <t>Bison(DOM East)</t>
  </si>
  <si>
    <t>Quebec (inlc Totes)</t>
  </si>
  <si>
    <t xml:space="preserve">American States </t>
  </si>
  <si>
    <t>Ontario</t>
  </si>
  <si>
    <t xml:space="preserve">Full Truck </t>
  </si>
  <si>
    <t>*All California ship points only (USCAEX) are set up with Inland # 60511 &amp; Frt Forwarder # 124116</t>
  </si>
  <si>
    <t>No other US ship points will have a Freight Forwarder</t>
  </si>
  <si>
    <t>Exception is Gallo California accounts (USCAMO) with only Inland # 60511 &amp; no Frt Forwarder</t>
  </si>
  <si>
    <t>All other US Suppliers should be Inland # 60511 only and will have the US print message the appropriate ship point &amp; no freight forwarder (i.e. New Jersey UNJEXW)</t>
  </si>
  <si>
    <t>CALIFORNIA</t>
  </si>
  <si>
    <t>Customs - Internationally Sourced - MBLL pays duties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</si>
</sst>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9"/>
      <color theme="8" tint="-0.499984740745262"/>
      <name val="Calibri"/>
      <family val="2"/>
      <scheme val="minor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7"/>
      <color indexed="61"/>
      <name val="Tahoma"/>
      <family val="2"/>
    </font>
    <font>
      <b/>
      <u/>
      <sz val="7"/>
      <color indexed="61"/>
      <name val="Tahoma"/>
      <family val="2"/>
    </font>
    <font>
      <b/>
      <i/>
      <sz val="6"/>
      <color indexed="39"/>
      <name val="Tahoma"/>
      <family val="2"/>
    </font>
    <font>
      <b/>
      <i/>
      <sz val="7"/>
      <color indexed="39"/>
      <name val="Tahoma"/>
      <family val="2"/>
    </font>
    <font>
      <b/>
      <i/>
      <sz val="8"/>
      <color indexed="38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1" fillId="0" borderId="0"/>
  </cellStyleXfs>
  <cellXfs count="150">
    <xf numFmtId="0" fontId="0" fillId="0" borderId="0" xfId="0"/>
    <xf numFmtId="0" fontId="0" fillId="0" borderId="0" xfId="0"/>
    <xf numFmtId="0" fontId="0" fillId="0" borderId="10" xfId="0" applyBorder="1"/>
    <xf numFmtId="0" fontId="2" fillId="0" borderId="1" xfId="0" applyFont="1" applyBorder="1"/>
    <xf numFmtId="0" fontId="0" fillId="4" borderId="2" xfId="0" applyFill="1" applyBorder="1"/>
    <xf numFmtId="0" fontId="0" fillId="0" borderId="10" xfId="0" applyBorder="1"/>
    <xf numFmtId="0" fontId="0" fillId="0" borderId="2" xfId="0" applyBorder="1"/>
    <xf numFmtId="0" fontId="2" fillId="0" borderId="1" xfId="0" applyFont="1" applyBorder="1"/>
    <xf numFmtId="0" fontId="2" fillId="0" borderId="1" xfId="0" applyFont="1" applyBorder="1"/>
    <xf numFmtId="0" fontId="0" fillId="6" borderId="16" xfId="0" applyFont="1" applyFill="1" applyBorder="1"/>
    <xf numFmtId="0" fontId="0" fillId="0" borderId="16" xfId="0" applyFont="1" applyBorder="1"/>
    <xf numFmtId="0" fontId="2" fillId="0" borderId="0" xfId="0" applyFont="1"/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0" fillId="0" borderId="0" xfId="0" applyProtection="1"/>
    <xf numFmtId="0" fontId="4" fillId="0" borderId="0" xfId="0" applyFont="1" applyProtection="1"/>
    <xf numFmtId="0" fontId="4" fillId="5" borderId="7" xfId="0" applyFont="1" applyFill="1" applyBorder="1" applyAlignment="1" applyProtection="1">
      <alignment horizontal="right"/>
    </xf>
    <xf numFmtId="0" fontId="4" fillId="5" borderId="3" xfId="0" applyFont="1" applyFill="1" applyBorder="1" applyProtection="1"/>
    <xf numFmtId="0" fontId="4" fillId="3" borderId="22" xfId="0" applyFont="1" applyFill="1" applyBorder="1" applyProtection="1"/>
    <xf numFmtId="0" fontId="5" fillId="3" borderId="0" xfId="0" applyFont="1" applyFill="1" applyBorder="1" applyAlignment="1" applyProtection="1">
      <alignment vertical="center" wrapText="1"/>
    </xf>
    <xf numFmtId="0" fontId="5" fillId="3" borderId="23" xfId="0" applyFont="1" applyFill="1" applyBorder="1" applyAlignment="1" applyProtection="1">
      <alignment vertical="center" wrapText="1"/>
    </xf>
    <xf numFmtId="0" fontId="5" fillId="3" borderId="22" xfId="0" applyFont="1" applyFill="1" applyBorder="1" applyAlignment="1" applyProtection="1">
      <alignment horizontal="right"/>
    </xf>
    <xf numFmtId="0" fontId="4" fillId="5" borderId="11" xfId="0" applyFont="1" applyFill="1" applyBorder="1" applyProtection="1"/>
    <xf numFmtId="0" fontId="5" fillId="5" borderId="8" xfId="0" applyFont="1" applyFill="1" applyBorder="1" applyAlignment="1" applyProtection="1">
      <alignment horizontal="right"/>
    </xf>
    <xf numFmtId="0" fontId="5" fillId="5" borderId="3" xfId="0" applyFont="1" applyFill="1" applyBorder="1" applyAlignment="1" applyProtection="1"/>
    <xf numFmtId="0" fontId="5" fillId="5" borderId="1" xfId="0" applyFont="1" applyFill="1" applyBorder="1" applyAlignment="1" applyProtection="1"/>
    <xf numFmtId="0" fontId="5" fillId="5" borderId="1" xfId="0" applyFont="1" applyFill="1" applyBorder="1" applyAlignment="1" applyProtection="1">
      <alignment horizontal="right"/>
    </xf>
    <xf numFmtId="0" fontId="4" fillId="5" borderId="0" xfId="0" applyFont="1" applyFill="1" applyBorder="1" applyProtection="1"/>
    <xf numFmtId="0" fontId="5" fillId="5" borderId="6" xfId="0" applyFont="1" applyFill="1" applyBorder="1" applyAlignment="1" applyProtection="1">
      <alignment horizontal="right"/>
    </xf>
    <xf numFmtId="0" fontId="5" fillId="5" borderId="10" xfId="0" applyFont="1" applyFill="1" applyBorder="1" applyAlignment="1" applyProtection="1"/>
    <xf numFmtId="0" fontId="5" fillId="5" borderId="10" xfId="0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Protection="1"/>
    <xf numFmtId="0" fontId="4" fillId="3" borderId="23" xfId="0" applyFont="1" applyFill="1" applyBorder="1" applyProtection="1"/>
    <xf numFmtId="0" fontId="4" fillId="5" borderId="15" xfId="0" applyFont="1" applyFill="1" applyBorder="1" applyProtection="1"/>
    <xf numFmtId="0" fontId="5" fillId="5" borderId="12" xfId="0" applyFont="1" applyFill="1" applyBorder="1" applyAlignment="1" applyProtection="1">
      <alignment horizontal="right"/>
    </xf>
    <xf numFmtId="0" fontId="5" fillId="3" borderId="20" xfId="0" applyFont="1" applyFill="1" applyBorder="1" applyProtection="1"/>
    <xf numFmtId="0" fontId="4" fillId="3" borderId="5" xfId="0" applyFont="1" applyFill="1" applyBorder="1" applyProtection="1"/>
    <xf numFmtId="0" fontId="4" fillId="3" borderId="21" xfId="0" applyFont="1" applyFill="1" applyBorder="1" applyProtection="1"/>
    <xf numFmtId="0" fontId="5" fillId="3" borderId="22" xfId="0" applyFont="1" applyFill="1" applyBorder="1" applyProtection="1"/>
    <xf numFmtId="0" fontId="0" fillId="3" borderId="23" xfId="0" applyFill="1" applyBorder="1" applyProtection="1"/>
    <xf numFmtId="0" fontId="4" fillId="3" borderId="23" xfId="0" applyFont="1" applyFill="1" applyBorder="1" applyAlignment="1" applyProtection="1">
      <alignment horizontal="right"/>
    </xf>
    <xf numFmtId="0" fontId="4" fillId="3" borderId="14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right"/>
    </xf>
    <xf numFmtId="0" fontId="4" fillId="3" borderId="23" xfId="0" applyFont="1" applyFill="1" applyBorder="1" applyAlignment="1" applyProtection="1">
      <alignment horizontal="left"/>
    </xf>
    <xf numFmtId="0" fontId="5" fillId="3" borderId="20" xfId="0" applyFont="1" applyFill="1" applyBorder="1" applyAlignment="1" applyProtection="1">
      <alignment horizontal="right"/>
    </xf>
    <xf numFmtId="0" fontId="4" fillId="3" borderId="20" xfId="0" applyFont="1" applyFill="1" applyBorder="1" applyProtection="1"/>
    <xf numFmtId="0" fontId="4" fillId="3" borderId="0" xfId="0" applyFont="1" applyFill="1" applyBorder="1" applyAlignment="1" applyProtection="1">
      <alignment horizontal="center"/>
    </xf>
    <xf numFmtId="0" fontId="5" fillId="3" borderId="22" xfId="0" applyFont="1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23" xfId="0" applyFont="1" applyFill="1" applyBorder="1" applyAlignment="1" applyProtection="1">
      <alignment vertical="center"/>
    </xf>
    <xf numFmtId="0" fontId="4" fillId="3" borderId="22" xfId="0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/>
    <xf numFmtId="0" fontId="4" fillId="3" borderId="23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 vertical="center"/>
    </xf>
    <xf numFmtId="1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/>
    <xf numFmtId="0" fontId="4" fillId="3" borderId="0" xfId="0" applyFont="1" applyFill="1" applyBorder="1" applyAlignment="1" applyProtection="1">
      <alignment vertical="top"/>
    </xf>
    <xf numFmtId="0" fontId="4" fillId="3" borderId="23" xfId="0" applyFont="1" applyFill="1" applyBorder="1" applyAlignment="1" applyProtection="1"/>
    <xf numFmtId="0" fontId="5" fillId="3" borderId="22" xfId="0" applyFont="1" applyFill="1" applyBorder="1" applyAlignment="1" applyProtection="1">
      <alignment vertical="center" wrapText="1"/>
    </xf>
    <xf numFmtId="0" fontId="5" fillId="3" borderId="22" xfId="0" applyFont="1" applyFill="1" applyBorder="1" applyAlignment="1" applyProtection="1">
      <alignment horizontal="left" vertical="center"/>
    </xf>
    <xf numFmtId="0" fontId="4" fillId="3" borderId="15" xfId="0" applyFont="1" applyFill="1" applyBorder="1" applyAlignment="1" applyProtection="1"/>
    <xf numFmtId="0" fontId="4" fillId="3" borderId="5" xfId="0" applyFont="1" applyFill="1" applyBorder="1" applyAlignment="1" applyProtection="1"/>
    <xf numFmtId="0" fontId="4" fillId="3" borderId="21" xfId="0" applyFont="1" applyFill="1" applyBorder="1" applyAlignment="1" applyProtection="1"/>
    <xf numFmtId="0" fontId="0" fillId="3" borderId="5" xfId="0" applyFill="1" applyBorder="1" applyProtection="1"/>
    <xf numFmtId="49" fontId="0" fillId="0" borderId="0" xfId="0" applyNumberFormat="1"/>
    <xf numFmtId="0" fontId="5" fillId="5" borderId="3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/>
    </xf>
    <xf numFmtId="0" fontId="5" fillId="5" borderId="3" xfId="0" applyFont="1" applyFill="1" applyBorder="1" applyAlignment="1" applyProtection="1">
      <alignment horizontal="right"/>
    </xf>
    <xf numFmtId="0" fontId="0" fillId="3" borderId="21" xfId="0" applyFill="1" applyBorder="1" applyProtection="1"/>
    <xf numFmtId="49" fontId="4" fillId="0" borderId="3" xfId="0" applyNumberFormat="1" applyFont="1" applyFill="1" applyBorder="1" applyAlignment="1" applyProtection="1">
      <alignment horizontal="center"/>
      <protection locked="0"/>
    </xf>
    <xf numFmtId="0" fontId="0" fillId="7" borderId="0" xfId="0" applyFill="1" applyProtection="1"/>
    <xf numFmtId="0" fontId="9" fillId="3" borderId="14" xfId="0" applyFont="1" applyFill="1" applyBorder="1" applyAlignment="1" applyProtection="1">
      <alignment horizontal="left"/>
    </xf>
    <xf numFmtId="17" fontId="0" fillId="7" borderId="0" xfId="0" applyNumberFormat="1" applyFill="1" applyProtection="1"/>
    <xf numFmtId="0" fontId="0" fillId="0" borderId="0" xfId="0"/>
    <xf numFmtId="0" fontId="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8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4" fontId="5" fillId="5" borderId="3" xfId="0" applyNumberFormat="1" applyFont="1" applyFill="1" applyBorder="1" applyAlignment="1" applyProtection="1">
      <alignment horizontal="center"/>
    </xf>
    <xf numFmtId="49" fontId="4" fillId="0" borderId="3" xfId="0" applyNumberFormat="1" applyFont="1" applyFill="1" applyBorder="1" applyAlignment="1" applyProtection="1">
      <alignment horizontal="center"/>
      <protection locked="0"/>
    </xf>
    <xf numFmtId="0" fontId="5" fillId="3" borderId="22" xfId="0" applyFont="1" applyFill="1" applyBorder="1" applyAlignment="1" applyProtection="1">
      <alignment horizontal="right"/>
    </xf>
    <xf numFmtId="0" fontId="6" fillId="2" borderId="22" xfId="0" applyFont="1" applyFill="1" applyBorder="1" applyProtection="1"/>
    <xf numFmtId="0" fontId="6" fillId="2" borderId="0" xfId="0" applyFont="1" applyFill="1" applyBorder="1" applyProtection="1"/>
    <xf numFmtId="0" fontId="6" fillId="2" borderId="23" xfId="0" applyFont="1" applyFill="1" applyBorder="1" applyProtection="1"/>
    <xf numFmtId="0" fontId="5" fillId="3" borderId="22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vertical="center" wrapText="1"/>
    </xf>
    <xf numFmtId="49" fontId="4" fillId="0" borderId="3" xfId="0" applyNumberFormat="1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4" fillId="7" borderId="28" xfId="0" applyFont="1" applyFill="1" applyBorder="1" applyAlignment="1" applyProtection="1">
      <protection locked="0"/>
    </xf>
    <xf numFmtId="0" fontId="5" fillId="3" borderId="20" xfId="0" applyFont="1" applyFill="1" applyBorder="1" applyAlignment="1" applyProtection="1">
      <alignment horizontal="right" vertical="center" wrapText="1"/>
    </xf>
    <xf numFmtId="0" fontId="5" fillId="3" borderId="5" xfId="0" applyFont="1" applyFill="1" applyBorder="1" applyAlignment="1" applyProtection="1">
      <alignment horizontal="right" vertical="center" wrapText="1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49" fontId="4" fillId="0" borderId="24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right" vertical="center"/>
    </xf>
    <xf numFmtId="0" fontId="5" fillId="3" borderId="6" xfId="0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protection locked="0"/>
    </xf>
    <xf numFmtId="0" fontId="4" fillId="0" borderId="14" xfId="0" applyFont="1" applyFill="1" applyBorder="1" applyAlignment="1" applyProtection="1">
      <protection locked="0"/>
    </xf>
    <xf numFmtId="0" fontId="4" fillId="0" borderId="7" xfId="0" applyFont="1" applyFill="1" applyBorder="1" applyAlignment="1" applyProtection="1">
      <protection locked="0"/>
    </xf>
    <xf numFmtId="0" fontId="4" fillId="0" borderId="3" xfId="0" applyFont="1" applyBorder="1" applyProtection="1"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5" fillId="3" borderId="9" xfId="0" applyFont="1" applyFill="1" applyBorder="1" applyAlignment="1" applyProtection="1">
      <alignment horizontal="right"/>
    </xf>
    <xf numFmtId="0" fontId="5" fillId="3" borderId="8" xfId="0" applyFont="1" applyFill="1" applyBorder="1" applyAlignment="1" applyProtection="1">
      <alignment horizontal="right"/>
    </xf>
    <xf numFmtId="0" fontId="5" fillId="3" borderId="13" xfId="0" applyFont="1" applyFill="1" applyBorder="1" applyAlignment="1" applyProtection="1">
      <alignment horizontal="right"/>
    </xf>
    <xf numFmtId="0" fontId="5" fillId="3" borderId="6" xfId="0" applyFont="1" applyFill="1" applyBorder="1" applyAlignment="1" applyProtection="1">
      <alignment horizontal="right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7" xfId="0" applyFont="1" applyFill="1" applyBorder="1" applyAlignment="1" applyProtection="1">
      <alignment horizontal="left"/>
      <protection locked="0"/>
    </xf>
    <xf numFmtId="0" fontId="4" fillId="0" borderId="14" xfId="0" applyFont="1" applyFill="1" applyBorder="1" applyAlignment="1" applyProtection="1">
      <alignment horizontal="left"/>
      <protection locked="0"/>
    </xf>
    <xf numFmtId="0" fontId="4" fillId="0" borderId="24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11" fillId="2" borderId="22" xfId="0" applyFont="1" applyFill="1" applyBorder="1" applyProtection="1"/>
    <xf numFmtId="0" fontId="11" fillId="2" borderId="0" xfId="0" applyFont="1" applyFill="1" applyBorder="1" applyProtection="1"/>
    <xf numFmtId="0" fontId="11" fillId="2" borderId="23" xfId="0" applyFont="1" applyFill="1" applyBorder="1" applyProtection="1"/>
    <xf numFmtId="0" fontId="6" fillId="2" borderId="22" xfId="0" applyFont="1" applyFill="1" applyBorder="1" applyProtection="1"/>
    <xf numFmtId="0" fontId="6" fillId="2" borderId="0" xfId="0" applyFont="1" applyFill="1" applyBorder="1" applyProtection="1"/>
    <xf numFmtId="0" fontId="6" fillId="2" borderId="23" xfId="0" applyFont="1" applyFill="1" applyBorder="1" applyProtection="1"/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12" fillId="8" borderId="17" xfId="0" applyFont="1" applyFill="1" applyBorder="1" applyAlignment="1" applyProtection="1">
      <alignment horizontal="center" vertical="center"/>
    </xf>
    <xf numFmtId="0" fontId="12" fillId="8" borderId="18" xfId="0" applyFont="1" applyFill="1" applyBorder="1" applyAlignment="1" applyProtection="1">
      <alignment horizontal="center" vertical="center"/>
    </xf>
    <xf numFmtId="0" fontId="12" fillId="8" borderId="19" xfId="0" applyFont="1" applyFill="1" applyBorder="1" applyAlignment="1" applyProtection="1">
      <alignment horizontal="center" vertical="center"/>
    </xf>
    <xf numFmtId="0" fontId="12" fillId="8" borderId="20" xfId="0" applyFont="1" applyFill="1" applyBorder="1" applyAlignment="1" applyProtection="1">
      <alignment horizontal="center" vertical="top"/>
    </xf>
    <xf numFmtId="0" fontId="12" fillId="8" borderId="5" xfId="0" applyFont="1" applyFill="1" applyBorder="1" applyAlignment="1" applyProtection="1">
      <alignment horizontal="center" vertical="top"/>
    </xf>
    <xf numFmtId="0" fontId="12" fillId="8" borderId="21" xfId="0" applyFont="1" applyFill="1" applyBorder="1" applyAlignment="1" applyProtection="1">
      <alignment horizontal="center" vertical="top"/>
    </xf>
    <xf numFmtId="0" fontId="11" fillId="2" borderId="25" xfId="0" applyFont="1" applyFill="1" applyBorder="1" applyProtection="1"/>
    <xf numFmtId="0" fontId="11" fillId="2" borderId="26" xfId="0" applyFont="1" applyFill="1" applyBorder="1" applyProtection="1"/>
    <xf numFmtId="0" fontId="11" fillId="2" borderId="27" xfId="0" applyFont="1" applyFill="1" applyBorder="1" applyProtection="1"/>
    <xf numFmtId="0" fontId="5" fillId="3" borderId="22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vertical="center" wrapText="1"/>
    </xf>
    <xf numFmtId="0" fontId="5" fillId="3" borderId="23" xfId="0" applyFont="1" applyFill="1" applyBorder="1" applyAlignment="1" applyProtection="1">
      <alignment vertical="center" wrapText="1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</cellXfs>
  <cellStyles count="4">
    <cellStyle name="Normal" xfId="0" builtinId="0"/>
    <cellStyle name="Normal 10" xfId="3" xr:uid="{00000000-0005-0000-0000-000001000000}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</xdr:colOff>
      <xdr:row>0</xdr:row>
      <xdr:rowOff>6350</xdr:rowOff>
    </xdr:from>
    <xdr:to>
      <xdr:col>9</xdr:col>
      <xdr:colOff>95250</xdr:colOff>
      <xdr:row>1</xdr:row>
      <xdr:rowOff>6350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738C555C-A9D8-EE06-7656-DD8698B6E002}"/>
            </a:ext>
          </a:extLst>
        </xdr:cNvPr>
        <xdr:cNvSpPr/>
      </xdr:nvSpPr>
      <xdr:spPr>
        <a:xfrm>
          <a:off x="8121650" y="6350"/>
          <a:ext cx="730250" cy="234950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CA" sz="1100"/>
            <a:t>2023-01</a:t>
          </a:r>
        </a:p>
      </xdr:txBody>
    </xdr:sp>
    <xdr:clientData/>
  </xdr:twoCellAnchor>
  <xdr:twoCellAnchor>
    <xdr:from>
      <xdr:col>0</xdr:col>
      <xdr:colOff>0</xdr:colOff>
      <xdr:row>57</xdr:row>
      <xdr:rowOff>152400</xdr:rowOff>
    </xdr:from>
    <xdr:to>
      <xdr:col>0</xdr:col>
      <xdr:colOff>552450</xdr:colOff>
      <xdr:row>59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4F04F697-EF7E-47D0-BC1A-80042501693B}"/>
            </a:ext>
          </a:extLst>
        </xdr:cNvPr>
        <xdr:cNvSpPr/>
      </xdr:nvSpPr>
      <xdr:spPr>
        <a:xfrm>
          <a:off x="0" y="10464800"/>
          <a:ext cx="552450" cy="222250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CA" sz="800"/>
            <a:t>2023-01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N59"/>
  <sheetViews>
    <sheetView tabSelected="1" zoomScaleNormal="100" workbookViewId="0">
      <selection activeCell="C37" sqref="C37:D37"/>
    </sheetView>
  </sheetViews>
  <sheetFormatPr defaultColWidth="0" defaultRowHeight="15" zeroHeight="1" x14ac:dyDescent="0.25"/>
  <cols>
    <col min="1" max="1" width="21.5703125" style="14" customWidth="1"/>
    <col min="2" max="2" width="27.5703125" style="14" customWidth="1"/>
    <col min="3" max="3" width="20.140625" style="14" customWidth="1"/>
    <col min="4" max="4" width="15.28515625" style="14" customWidth="1"/>
    <col min="5" max="5" width="17.7109375" style="14" customWidth="1"/>
    <col min="6" max="6" width="18.5703125" style="14" customWidth="1"/>
    <col min="7" max="7" width="12.28515625" style="14" customWidth="1"/>
    <col min="8" max="8" width="8" style="14" customWidth="1"/>
    <col min="9" max="10" width="9.140625" style="14" hidden="1" customWidth="1"/>
    <col min="11" max="11" width="11.7109375" style="14" hidden="1" customWidth="1"/>
    <col min="12" max="12" width="12.28515625" style="14" hidden="1" customWidth="1"/>
    <col min="13" max="13" width="9.140625" style="14" hidden="1" customWidth="1"/>
    <col min="14" max="14" width="15" style="14" hidden="1" customWidth="1"/>
    <col min="15" max="16384" width="9.140625" style="14" hidden="1"/>
  </cols>
  <sheetData>
    <row r="1" spans="1:14" s="72" customFormat="1" ht="18.75" x14ac:dyDescent="0.25">
      <c r="A1" s="135" t="s">
        <v>0</v>
      </c>
      <c r="B1" s="136"/>
      <c r="C1" s="136"/>
      <c r="D1" s="136"/>
      <c r="E1" s="136"/>
      <c r="F1" s="136"/>
      <c r="G1" s="136"/>
      <c r="H1" s="137"/>
      <c r="I1" s="74"/>
    </row>
    <row r="2" spans="1:14" s="72" customFormat="1" ht="22.5" customHeight="1" thickBot="1" x14ac:dyDescent="0.3">
      <c r="A2" s="138" t="s">
        <v>1</v>
      </c>
      <c r="B2" s="139"/>
      <c r="C2" s="139"/>
      <c r="D2" s="139"/>
      <c r="E2" s="139"/>
      <c r="F2" s="139"/>
      <c r="G2" s="139"/>
      <c r="H2" s="140"/>
    </row>
    <row r="3" spans="1:14" ht="15" customHeight="1" thickBot="1" x14ac:dyDescent="0.3">
      <c r="A3" s="141" t="s">
        <v>259</v>
      </c>
      <c r="B3" s="142"/>
      <c r="C3" s="142"/>
      <c r="D3" s="142"/>
      <c r="E3" s="142"/>
      <c r="F3" s="142"/>
      <c r="G3" s="142"/>
      <c r="H3" s="143"/>
    </row>
    <row r="4" spans="1:14" s="15" customFormat="1" ht="12.75" x14ac:dyDescent="0.2">
      <c r="A4" s="144" t="s">
        <v>64</v>
      </c>
      <c r="B4" s="145"/>
      <c r="C4" s="145"/>
      <c r="D4" s="145"/>
      <c r="E4" s="145"/>
      <c r="F4" s="145"/>
      <c r="G4" s="145"/>
      <c r="H4" s="146"/>
    </row>
    <row r="5" spans="1:14" s="15" customFormat="1" ht="15" customHeight="1" x14ac:dyDescent="0.2">
      <c r="A5" s="144" t="s">
        <v>59</v>
      </c>
      <c r="B5" s="145"/>
      <c r="C5" s="145"/>
      <c r="D5" s="145"/>
      <c r="E5" s="145"/>
      <c r="F5" s="145"/>
      <c r="G5" s="145"/>
      <c r="H5" s="146"/>
      <c r="I5" s="16" t="s">
        <v>7</v>
      </c>
      <c r="J5" s="17"/>
    </row>
    <row r="6" spans="1:14" s="15" customFormat="1" ht="6.75" customHeight="1" x14ac:dyDescent="0.2">
      <c r="A6" s="18"/>
      <c r="B6" s="19"/>
      <c r="C6" s="19"/>
      <c r="D6" s="19"/>
      <c r="E6" s="19"/>
      <c r="F6" s="19"/>
      <c r="G6" s="19"/>
      <c r="H6" s="20"/>
    </row>
    <row r="7" spans="1:14" s="15" customFormat="1" ht="15" customHeight="1" x14ac:dyDescent="0.2">
      <c r="A7" s="21" t="s">
        <v>62</v>
      </c>
      <c r="B7" s="119"/>
      <c r="C7" s="121"/>
      <c r="D7" s="121"/>
      <c r="E7" s="121"/>
      <c r="F7" s="121"/>
      <c r="G7" s="121"/>
      <c r="H7" s="122"/>
      <c r="I7" s="22"/>
      <c r="J7" s="23" t="s">
        <v>27</v>
      </c>
      <c r="K7" s="93"/>
      <c r="L7" s="25"/>
      <c r="M7" s="26" t="s">
        <v>29</v>
      </c>
      <c r="N7" s="67"/>
    </row>
    <row r="8" spans="1:14" s="15" customFormat="1" ht="15" customHeight="1" x14ac:dyDescent="0.2">
      <c r="A8" s="21" t="s">
        <v>4</v>
      </c>
      <c r="B8" s="119"/>
      <c r="C8" s="121"/>
      <c r="D8" s="121"/>
      <c r="E8" s="121"/>
      <c r="F8" s="121"/>
      <c r="G8" s="121"/>
      <c r="H8" s="122"/>
      <c r="I8" s="27"/>
      <c r="J8" s="28" t="s">
        <v>36</v>
      </c>
      <c r="K8" s="67"/>
      <c r="L8" s="29"/>
      <c r="M8" s="30" t="s">
        <v>30</v>
      </c>
      <c r="N8" s="67"/>
    </row>
    <row r="9" spans="1:14" s="15" customFormat="1" ht="15" customHeight="1" x14ac:dyDescent="0.2">
      <c r="A9" s="21" t="s">
        <v>5</v>
      </c>
      <c r="B9" s="119"/>
      <c r="C9" s="120"/>
      <c r="D9" s="115" t="s">
        <v>22</v>
      </c>
      <c r="E9" s="116"/>
      <c r="F9" s="119"/>
      <c r="G9" s="121"/>
      <c r="H9" s="122"/>
      <c r="I9" s="27"/>
      <c r="J9" s="28" t="s">
        <v>28</v>
      </c>
      <c r="K9" s="67"/>
      <c r="L9" s="29"/>
      <c r="M9" s="30" t="s">
        <v>31</v>
      </c>
      <c r="N9" s="67" t="str">
        <f>IFERROR(INDEX(COUNTRIES!F3:F33, MATCH(B20, COUNTRIES!E3:E36, 0)),"")</f>
        <v/>
      </c>
    </row>
    <row r="10" spans="1:14" s="15" customFormat="1" ht="15" customHeight="1" x14ac:dyDescent="0.2">
      <c r="A10" s="21" t="s">
        <v>6</v>
      </c>
      <c r="B10" s="119"/>
      <c r="C10" s="120"/>
      <c r="D10" s="117" t="s">
        <v>23</v>
      </c>
      <c r="E10" s="118"/>
      <c r="F10" s="119"/>
      <c r="G10" s="121"/>
      <c r="H10" s="122"/>
      <c r="I10" s="27"/>
      <c r="J10" s="28" t="s">
        <v>7</v>
      </c>
      <c r="K10" s="67"/>
      <c r="L10" s="29"/>
      <c r="M10" s="30" t="s">
        <v>32</v>
      </c>
      <c r="N10" s="68" t="str">
        <f>IFERROR(IF($B$20="CANADA",VLOOKUP(F19:F19,COUNTRIES!E36:G48,3,0),VLOOKUP(B20:B20,COUNTRIES!E3:G33,3,0)),"")</f>
        <v/>
      </c>
    </row>
    <row r="11" spans="1:14" s="15" customFormat="1" ht="15" customHeight="1" x14ac:dyDescent="0.2">
      <c r="A11" s="21" t="s">
        <v>9</v>
      </c>
      <c r="B11" s="119"/>
      <c r="C11" s="120"/>
      <c r="D11" s="117" t="s">
        <v>10</v>
      </c>
      <c r="E11" s="118"/>
      <c r="F11" s="119"/>
      <c r="G11" s="121"/>
      <c r="H11" s="122"/>
      <c r="I11" s="27"/>
      <c r="J11" s="28" t="s">
        <v>33</v>
      </c>
      <c r="K11" s="67" t="str">
        <f>IFERROR(IF(UPPER(B20)&lt;&gt;"CANADA", INDEX(COUNTRIES!H3:H48,MATCH(SIF!B20,COUNTRIES!E3:E34,0)),INDEX(COUNTRIES!G36:G49,MATCH(SIF!F19,COUNTRIES!H36:H48,0))),"")</f>
        <v/>
      </c>
      <c r="L11" s="24"/>
      <c r="M11" s="69" t="s">
        <v>35</v>
      </c>
      <c r="N11" s="67"/>
    </row>
    <row r="12" spans="1:14" s="15" customFormat="1" ht="15" customHeight="1" x14ac:dyDescent="0.2">
      <c r="A12" s="21" t="s">
        <v>12</v>
      </c>
      <c r="B12" s="102"/>
      <c r="C12" s="31"/>
      <c r="D12" s="31"/>
      <c r="E12" s="31"/>
      <c r="F12" s="32"/>
      <c r="G12" s="32"/>
      <c r="H12" s="33"/>
      <c r="I12" s="34"/>
      <c r="J12" s="35" t="s">
        <v>34</v>
      </c>
      <c r="K12" s="67"/>
    </row>
    <row r="13" spans="1:14" s="15" customFormat="1" ht="20.25" customHeight="1" thickBot="1" x14ac:dyDescent="0.25">
      <c r="A13" s="36"/>
      <c r="B13" s="37"/>
      <c r="C13" s="37"/>
      <c r="D13" s="37"/>
      <c r="E13" s="37"/>
      <c r="F13" s="37"/>
      <c r="G13" s="37"/>
      <c r="H13" s="38"/>
    </row>
    <row r="14" spans="1:14" ht="15" customHeight="1" x14ac:dyDescent="0.25">
      <c r="A14" s="126" t="s">
        <v>3</v>
      </c>
      <c r="B14" s="127"/>
      <c r="C14" s="127"/>
      <c r="D14" s="127"/>
      <c r="E14" s="127"/>
      <c r="F14" s="127"/>
      <c r="G14" s="127"/>
      <c r="H14" s="128"/>
    </row>
    <row r="15" spans="1:14" ht="15" customHeight="1" x14ac:dyDescent="0.25">
      <c r="A15" s="39" t="s">
        <v>254</v>
      </c>
      <c r="B15" s="32"/>
      <c r="C15" s="32"/>
      <c r="D15" s="32"/>
      <c r="E15" s="32"/>
      <c r="F15" s="32"/>
      <c r="G15" s="32"/>
      <c r="H15" s="40"/>
      <c r="I15" s="16" t="s">
        <v>7</v>
      </c>
      <c r="J15" s="17"/>
    </row>
    <row r="16" spans="1:14" ht="3.75" customHeight="1" x14ac:dyDescent="0.25">
      <c r="A16" s="39"/>
      <c r="B16" s="32"/>
      <c r="C16" s="32"/>
      <c r="D16" s="32"/>
      <c r="E16" s="32"/>
      <c r="F16" s="32"/>
      <c r="G16" s="32"/>
      <c r="H16" s="41"/>
    </row>
    <row r="17" spans="1:8" ht="15" customHeight="1" x14ac:dyDescent="0.25">
      <c r="A17" s="21" t="s">
        <v>63</v>
      </c>
      <c r="B17" s="119"/>
      <c r="C17" s="121"/>
      <c r="D17" s="121"/>
      <c r="E17" s="121"/>
      <c r="F17" s="121"/>
      <c r="G17" s="121"/>
      <c r="H17" s="122"/>
    </row>
    <row r="18" spans="1:8" ht="15" customHeight="1" x14ac:dyDescent="0.25">
      <c r="A18" s="21" t="s">
        <v>4</v>
      </c>
      <c r="B18" s="119"/>
      <c r="C18" s="121"/>
      <c r="D18" s="121"/>
      <c r="E18" s="121"/>
      <c r="F18" s="121"/>
      <c r="G18" s="121"/>
      <c r="H18" s="122"/>
    </row>
    <row r="19" spans="1:8" ht="15" customHeight="1" x14ac:dyDescent="0.25">
      <c r="A19" s="21" t="s">
        <v>5</v>
      </c>
      <c r="B19" s="119"/>
      <c r="C19" s="120"/>
      <c r="D19" s="115" t="s">
        <v>22</v>
      </c>
      <c r="E19" s="116"/>
      <c r="F19" s="147"/>
      <c r="G19" s="148"/>
      <c r="H19" s="149"/>
    </row>
    <row r="20" spans="1:8" ht="15" customHeight="1" x14ac:dyDescent="0.25">
      <c r="A20" s="21" t="s">
        <v>6</v>
      </c>
      <c r="B20" s="119"/>
      <c r="C20" s="120"/>
      <c r="D20" s="117" t="s">
        <v>23</v>
      </c>
      <c r="E20" s="118"/>
      <c r="F20" s="119"/>
      <c r="G20" s="121"/>
      <c r="H20" s="122"/>
    </row>
    <row r="21" spans="1:8" ht="15" customHeight="1" x14ac:dyDescent="0.25">
      <c r="A21" s="21"/>
      <c r="B21" s="73"/>
      <c r="C21" s="42"/>
      <c r="D21" s="43"/>
      <c r="E21" s="43"/>
      <c r="F21" s="31"/>
      <c r="G21" s="31"/>
      <c r="H21" s="44"/>
    </row>
    <row r="22" spans="1:8" ht="15" customHeight="1" x14ac:dyDescent="0.25">
      <c r="A22" s="21" t="s">
        <v>11</v>
      </c>
      <c r="B22" s="119" t="s">
        <v>253</v>
      </c>
      <c r="C22" s="121"/>
      <c r="D22" s="120"/>
      <c r="E22" s="31"/>
      <c r="F22" s="32"/>
      <c r="G22" s="32"/>
      <c r="H22" s="33"/>
    </row>
    <row r="23" spans="1:8" ht="15" customHeight="1" x14ac:dyDescent="0.25">
      <c r="A23" s="21" t="s">
        <v>8</v>
      </c>
      <c r="B23" s="132"/>
      <c r="C23" s="133"/>
      <c r="D23" s="134"/>
      <c r="E23" s="32"/>
      <c r="F23" s="32"/>
      <c r="G23" s="32"/>
      <c r="H23" s="33"/>
    </row>
    <row r="24" spans="1:8" ht="15" customHeight="1" thickBot="1" x14ac:dyDescent="0.3">
      <c r="A24" s="45"/>
      <c r="B24" s="103"/>
      <c r="C24" s="65"/>
      <c r="D24" s="65"/>
      <c r="E24" s="65"/>
      <c r="F24" s="65"/>
      <c r="G24" s="65"/>
      <c r="H24" s="70"/>
    </row>
    <row r="25" spans="1:8" ht="15" customHeight="1" x14ac:dyDescent="0.25">
      <c r="A25" s="96" t="s">
        <v>2</v>
      </c>
      <c r="B25" s="97"/>
      <c r="C25" s="97"/>
      <c r="D25" s="97"/>
      <c r="E25" s="97"/>
      <c r="F25" s="97"/>
      <c r="G25" s="97"/>
      <c r="H25" s="98"/>
    </row>
    <row r="26" spans="1:8" s="15" customFormat="1" ht="15" customHeight="1" x14ac:dyDescent="0.2">
      <c r="A26" s="39" t="s">
        <v>47</v>
      </c>
      <c r="B26" s="32"/>
      <c r="C26" s="32"/>
      <c r="D26" s="32"/>
      <c r="E26" s="32"/>
      <c r="F26" s="32"/>
      <c r="G26" s="32"/>
      <c r="H26" s="33"/>
    </row>
    <row r="27" spans="1:8" s="15" customFormat="1" ht="15" customHeight="1" x14ac:dyDescent="0.2">
      <c r="A27" s="95"/>
      <c r="B27" s="95" t="s">
        <v>26</v>
      </c>
      <c r="C27" s="119"/>
      <c r="D27" s="121"/>
      <c r="E27" s="121"/>
      <c r="F27" s="120"/>
      <c r="G27" s="31"/>
      <c r="H27" s="33"/>
    </row>
    <row r="28" spans="1:8" s="15" customFormat="1" ht="13.5" thickBot="1" x14ac:dyDescent="0.25">
      <c r="A28" s="46"/>
      <c r="B28" s="37"/>
      <c r="C28" s="37"/>
      <c r="D28" s="37"/>
      <c r="E28" s="37"/>
      <c r="F28" s="37"/>
      <c r="G28" s="37"/>
      <c r="H28" s="38"/>
    </row>
    <row r="29" spans="1:8" ht="15" customHeight="1" x14ac:dyDescent="0.25">
      <c r="A29" s="129" t="s">
        <v>21</v>
      </c>
      <c r="B29" s="130"/>
      <c r="C29" s="130"/>
      <c r="D29" s="130"/>
      <c r="E29" s="130"/>
      <c r="F29" s="130"/>
      <c r="G29" s="130"/>
      <c r="H29" s="131"/>
    </row>
    <row r="30" spans="1:8" s="15" customFormat="1" ht="15" customHeight="1" x14ac:dyDescent="0.2">
      <c r="A30" s="39" t="s">
        <v>24</v>
      </c>
      <c r="B30" s="32"/>
      <c r="C30" s="32"/>
      <c r="D30" s="32"/>
      <c r="E30" s="32"/>
      <c r="F30" s="32"/>
      <c r="G30" s="32"/>
      <c r="H30" s="33"/>
    </row>
    <row r="31" spans="1:8" s="15" customFormat="1" ht="15" customHeight="1" x14ac:dyDescent="0.2">
      <c r="A31" s="95"/>
      <c r="B31" s="95" t="s">
        <v>25</v>
      </c>
      <c r="C31" s="119"/>
      <c r="D31" s="121"/>
      <c r="E31" s="121"/>
      <c r="F31" s="120"/>
      <c r="G31" s="31"/>
      <c r="H31" s="33"/>
    </row>
    <row r="32" spans="1:8" s="15" customFormat="1" ht="13.5" thickBot="1" x14ac:dyDescent="0.25">
      <c r="A32" s="46"/>
      <c r="B32" s="37"/>
      <c r="C32" s="37"/>
      <c r="D32" s="37"/>
      <c r="E32" s="37"/>
      <c r="F32" s="37"/>
      <c r="G32" s="37"/>
      <c r="H32" s="38"/>
    </row>
    <row r="33" spans="1:8" ht="15" customHeight="1" x14ac:dyDescent="0.25">
      <c r="A33" s="129" t="s">
        <v>13</v>
      </c>
      <c r="B33" s="130"/>
      <c r="C33" s="130"/>
      <c r="D33" s="130"/>
      <c r="E33" s="130"/>
      <c r="F33" s="130"/>
      <c r="G33" s="130"/>
      <c r="H33" s="131"/>
    </row>
    <row r="34" spans="1:8" s="15" customFormat="1" ht="15" customHeight="1" x14ac:dyDescent="0.2">
      <c r="A34" s="39" t="s">
        <v>15</v>
      </c>
      <c r="B34" s="32"/>
      <c r="C34" s="32"/>
      <c r="D34" s="32"/>
      <c r="E34" s="32"/>
      <c r="F34" s="32"/>
      <c r="G34" s="32"/>
      <c r="H34" s="33"/>
    </row>
    <row r="35" spans="1:8" s="15" customFormat="1" ht="15" customHeight="1" x14ac:dyDescent="0.2">
      <c r="A35" s="39" t="s">
        <v>20</v>
      </c>
      <c r="B35" s="32"/>
      <c r="C35" s="32"/>
      <c r="D35" s="32"/>
      <c r="E35" s="32"/>
      <c r="F35" s="32"/>
      <c r="G35" s="32"/>
      <c r="H35" s="33"/>
    </row>
    <row r="36" spans="1:8" s="15" customFormat="1" ht="5.25" customHeight="1" x14ac:dyDescent="0.2">
      <c r="A36" s="39"/>
      <c r="B36" s="32"/>
      <c r="C36" s="32"/>
      <c r="D36" s="32"/>
      <c r="E36" s="32"/>
      <c r="F36" s="32"/>
      <c r="G36" s="32"/>
      <c r="H36" s="33"/>
    </row>
    <row r="37" spans="1:8" s="15" customFormat="1" ht="15" customHeight="1" x14ac:dyDescent="0.2">
      <c r="A37" s="18"/>
      <c r="B37" s="43" t="s">
        <v>14</v>
      </c>
      <c r="C37" s="119"/>
      <c r="D37" s="120"/>
      <c r="E37" s="47"/>
      <c r="F37" s="32"/>
      <c r="G37" s="32"/>
      <c r="H37" s="33"/>
    </row>
    <row r="38" spans="1:8" s="15" customFormat="1" ht="8.25" customHeight="1" x14ac:dyDescent="0.2">
      <c r="A38" s="39"/>
      <c r="B38" s="32"/>
      <c r="C38" s="32"/>
      <c r="D38" s="32"/>
      <c r="E38" s="32"/>
      <c r="F38" s="32"/>
      <c r="G38" s="32"/>
      <c r="H38" s="33"/>
    </row>
    <row r="39" spans="1:8" s="15" customFormat="1" ht="15" customHeight="1" x14ac:dyDescent="0.2">
      <c r="A39" s="48" t="s">
        <v>16</v>
      </c>
      <c r="B39" s="123"/>
      <c r="C39" s="124"/>
      <c r="D39" s="124"/>
      <c r="E39" s="125"/>
      <c r="F39" s="49"/>
      <c r="G39" s="49"/>
      <c r="H39" s="50"/>
    </row>
    <row r="40" spans="1:8" s="15" customFormat="1" ht="15" customHeight="1" x14ac:dyDescent="0.2">
      <c r="A40" s="48" t="s">
        <v>17</v>
      </c>
      <c r="B40" s="110"/>
      <c r="C40" s="111"/>
      <c r="D40" s="111"/>
      <c r="E40" s="112"/>
      <c r="F40" s="31"/>
      <c r="G40" s="32"/>
      <c r="H40" s="33"/>
    </row>
    <row r="41" spans="1:8" s="15" customFormat="1" ht="15" customHeight="1" x14ac:dyDescent="0.2">
      <c r="A41" s="48"/>
      <c r="B41" s="110"/>
      <c r="C41" s="111"/>
      <c r="D41" s="111"/>
      <c r="E41" s="112"/>
      <c r="F41" s="31"/>
      <c r="G41" s="32"/>
      <c r="H41" s="33"/>
    </row>
    <row r="42" spans="1:8" s="15" customFormat="1" ht="15" customHeight="1" x14ac:dyDescent="0.2">
      <c r="A42" s="51" t="s">
        <v>5</v>
      </c>
      <c r="B42" s="113"/>
      <c r="C42" s="113"/>
      <c r="D42" s="52" t="s">
        <v>22</v>
      </c>
      <c r="E42" s="13"/>
      <c r="F42" s="32"/>
      <c r="G42" s="32"/>
      <c r="H42" s="33"/>
    </row>
    <row r="43" spans="1:8" s="15" customFormat="1" ht="15.75" customHeight="1" x14ac:dyDescent="0.2">
      <c r="A43" s="51" t="s">
        <v>6</v>
      </c>
      <c r="B43" s="113"/>
      <c r="C43" s="113"/>
      <c r="D43" s="52" t="s">
        <v>58</v>
      </c>
      <c r="E43" s="13"/>
      <c r="F43" s="32"/>
      <c r="G43" s="52"/>
      <c r="H43" s="44"/>
    </row>
    <row r="44" spans="1:8" s="15" customFormat="1" ht="6" customHeight="1" x14ac:dyDescent="0.2">
      <c r="A44" s="51"/>
      <c r="B44" s="32"/>
      <c r="C44" s="52"/>
      <c r="D44" s="31"/>
      <c r="E44" s="52"/>
      <c r="F44" s="32"/>
      <c r="G44" s="52"/>
      <c r="H44" s="44"/>
    </row>
    <row r="45" spans="1:8" s="15" customFormat="1" ht="15" customHeight="1" x14ac:dyDescent="0.2">
      <c r="A45" s="48" t="s">
        <v>18</v>
      </c>
      <c r="B45" s="71"/>
      <c r="C45" s="32"/>
      <c r="D45" s="108" t="s">
        <v>19</v>
      </c>
      <c r="E45" s="109"/>
      <c r="F45" s="71"/>
      <c r="G45" s="53"/>
      <c r="H45" s="54"/>
    </row>
    <row r="46" spans="1:8" s="15" customFormat="1" ht="15" customHeight="1" x14ac:dyDescent="0.2">
      <c r="A46" s="18"/>
      <c r="B46" s="55" t="s">
        <v>48</v>
      </c>
      <c r="C46" s="94"/>
      <c r="D46" s="32"/>
      <c r="E46" s="56"/>
      <c r="F46" s="57" t="s">
        <v>60</v>
      </c>
      <c r="G46" s="106"/>
      <c r="H46" s="107"/>
    </row>
    <row r="47" spans="1:8" s="15" customFormat="1" ht="15.75" customHeight="1" x14ac:dyDescent="0.2">
      <c r="A47" s="99"/>
      <c r="B47" s="100"/>
      <c r="C47" s="100"/>
      <c r="D47" s="32"/>
      <c r="E47" s="32"/>
      <c r="F47" s="58" t="s">
        <v>61</v>
      </c>
      <c r="G47" s="32"/>
      <c r="H47" s="59"/>
    </row>
    <row r="48" spans="1:8" s="15" customFormat="1" ht="6.75" customHeight="1" x14ac:dyDescent="0.2">
      <c r="A48" s="60"/>
      <c r="B48" s="19"/>
      <c r="C48" s="53"/>
      <c r="D48" s="53"/>
      <c r="E48" s="53"/>
      <c r="F48" s="53"/>
      <c r="G48" s="53"/>
      <c r="H48" s="59"/>
    </row>
    <row r="49" spans="1:8" ht="15" customHeight="1" x14ac:dyDescent="0.25">
      <c r="A49" s="61" t="s">
        <v>49</v>
      </c>
      <c r="B49" s="19"/>
      <c r="C49" s="62"/>
      <c r="D49" s="62"/>
      <c r="E49" s="62"/>
      <c r="F49" s="53"/>
      <c r="G49" s="53"/>
      <c r="H49" s="59"/>
    </row>
    <row r="50" spans="1:8" s="15" customFormat="1" ht="15" customHeight="1" x14ac:dyDescent="0.2">
      <c r="A50" s="48" t="s">
        <v>16</v>
      </c>
      <c r="B50" s="114"/>
      <c r="C50" s="114"/>
      <c r="D50" s="114"/>
      <c r="E50" s="114"/>
      <c r="F50" s="49"/>
      <c r="G50" s="49"/>
      <c r="H50" s="50"/>
    </row>
    <row r="51" spans="1:8" s="15" customFormat="1" ht="15" customHeight="1" x14ac:dyDescent="0.2">
      <c r="A51" s="48" t="s">
        <v>17</v>
      </c>
      <c r="B51" s="110"/>
      <c r="C51" s="111"/>
      <c r="D51" s="111"/>
      <c r="E51" s="112"/>
      <c r="F51" s="31"/>
      <c r="G51" s="32"/>
      <c r="H51" s="33"/>
    </row>
    <row r="52" spans="1:8" s="15" customFormat="1" ht="15" customHeight="1" x14ac:dyDescent="0.2">
      <c r="A52" s="48"/>
      <c r="B52" s="110"/>
      <c r="C52" s="111"/>
      <c r="D52" s="111"/>
      <c r="E52" s="112"/>
      <c r="F52" s="31"/>
      <c r="G52" s="32"/>
      <c r="H52" s="33"/>
    </row>
    <row r="53" spans="1:8" s="15" customFormat="1" ht="15" customHeight="1" x14ac:dyDescent="0.2">
      <c r="A53" s="51" t="s">
        <v>5</v>
      </c>
      <c r="B53" s="113"/>
      <c r="C53" s="113"/>
      <c r="D53" s="52" t="s">
        <v>22</v>
      </c>
      <c r="E53" s="13"/>
      <c r="F53" s="32"/>
      <c r="G53" s="32"/>
      <c r="H53" s="33"/>
    </row>
    <row r="54" spans="1:8" s="15" customFormat="1" ht="15" customHeight="1" x14ac:dyDescent="0.2">
      <c r="A54" s="51" t="s">
        <v>6</v>
      </c>
      <c r="B54" s="113"/>
      <c r="C54" s="113"/>
      <c r="D54" s="52" t="s">
        <v>58</v>
      </c>
      <c r="E54" s="13"/>
      <c r="F54" s="32"/>
      <c r="G54" s="52"/>
      <c r="H54" s="44"/>
    </row>
    <row r="55" spans="1:8" s="15" customFormat="1" ht="15" customHeight="1" x14ac:dyDescent="0.2">
      <c r="A55" s="51"/>
      <c r="B55" s="32"/>
      <c r="C55" s="52"/>
      <c r="D55" s="31"/>
      <c r="E55" s="52"/>
      <c r="F55" s="32"/>
      <c r="G55" s="52"/>
      <c r="H55" s="44"/>
    </row>
    <row r="56" spans="1:8" ht="15" customHeight="1" x14ac:dyDescent="0.25">
      <c r="A56" s="48" t="s">
        <v>18</v>
      </c>
      <c r="B56" s="71"/>
      <c r="C56" s="32"/>
      <c r="D56" s="108" t="s">
        <v>19</v>
      </c>
      <c r="E56" s="109"/>
      <c r="F56" s="12"/>
      <c r="G56" s="53"/>
      <c r="H56" s="54"/>
    </row>
    <row r="57" spans="1:8" x14ac:dyDescent="0.25">
      <c r="A57" s="18"/>
      <c r="B57" s="55" t="s">
        <v>48</v>
      </c>
      <c r="C57" s="101"/>
      <c r="D57" s="32"/>
      <c r="E57" s="56"/>
      <c r="F57" s="57" t="s">
        <v>60</v>
      </c>
      <c r="G57" s="106"/>
      <c r="H57" s="107"/>
    </row>
    <row r="58" spans="1:8" x14ac:dyDescent="0.25">
      <c r="A58" s="99"/>
      <c r="B58" s="100"/>
      <c r="C58" s="100"/>
      <c r="D58" s="32"/>
      <c r="E58" s="32"/>
      <c r="F58" s="58" t="s">
        <v>61</v>
      </c>
      <c r="G58" s="32"/>
      <c r="H58" s="59"/>
    </row>
    <row r="59" spans="1:8" ht="15.75" thickBot="1" x14ac:dyDescent="0.3">
      <c r="A59" s="104"/>
      <c r="B59" s="105"/>
      <c r="C59" s="63"/>
      <c r="D59" s="63"/>
      <c r="E59" s="63"/>
      <c r="F59" s="63"/>
      <c r="G59" s="63"/>
      <c r="H59" s="64"/>
    </row>
  </sheetData>
  <sheetProtection algorithmName="SHA-512" hashValue="DdDmETFEHELe3ZhhXuHS2aP7+JpvDZ+Map5GI8zzdJMLnSBpeXs9B5ItvimWSvTePKPmYs/p/EyDw1YGtagRAw==" saltValue="W4ExY5Bdf5eOv4ZBZt2yYg==" spinCount="100000" sheet="1" selectLockedCells="1"/>
  <mergeCells count="47">
    <mergeCell ref="A1:H1"/>
    <mergeCell ref="A2:H2"/>
    <mergeCell ref="A3:H3"/>
    <mergeCell ref="A29:H29"/>
    <mergeCell ref="C27:F27"/>
    <mergeCell ref="B7:H7"/>
    <mergeCell ref="B8:H8"/>
    <mergeCell ref="A4:H4"/>
    <mergeCell ref="A5:H5"/>
    <mergeCell ref="B17:H17"/>
    <mergeCell ref="B18:H18"/>
    <mergeCell ref="B19:C19"/>
    <mergeCell ref="F19:H19"/>
    <mergeCell ref="F20:H20"/>
    <mergeCell ref="B20:C20"/>
    <mergeCell ref="B22:D22"/>
    <mergeCell ref="B39:E39"/>
    <mergeCell ref="A14:H14"/>
    <mergeCell ref="C37:D37"/>
    <mergeCell ref="C31:F31"/>
    <mergeCell ref="A33:H33"/>
    <mergeCell ref="D19:E19"/>
    <mergeCell ref="D20:E20"/>
    <mergeCell ref="B23:D23"/>
    <mergeCell ref="D9:E9"/>
    <mergeCell ref="D10:E10"/>
    <mergeCell ref="D11:E11"/>
    <mergeCell ref="B9:C9"/>
    <mergeCell ref="F9:H9"/>
    <mergeCell ref="F10:H10"/>
    <mergeCell ref="F11:H11"/>
    <mergeCell ref="B10:C10"/>
    <mergeCell ref="B11:C11"/>
    <mergeCell ref="A59:B59"/>
    <mergeCell ref="G46:H46"/>
    <mergeCell ref="D45:E45"/>
    <mergeCell ref="B40:E40"/>
    <mergeCell ref="B41:E41"/>
    <mergeCell ref="G57:H57"/>
    <mergeCell ref="B42:C42"/>
    <mergeCell ref="B43:C43"/>
    <mergeCell ref="B50:E50"/>
    <mergeCell ref="B51:E51"/>
    <mergeCell ref="B52:E52"/>
    <mergeCell ref="B53:C53"/>
    <mergeCell ref="B54:C54"/>
    <mergeCell ref="D56:E56"/>
  </mergeCells>
  <dataValidations count="5">
    <dataValidation type="list" showInputMessage="1" showErrorMessage="1" sqref="B23" xr:uid="{00000000-0002-0000-0000-000000000000}">
      <formula1>ShippingTerms</formula1>
    </dataValidation>
    <dataValidation type="textLength" operator="equal" allowBlank="1" showInputMessage="1" showErrorMessage="1" errorTitle="Bank Number" error="Bank Number must be 3 digits._x000a_" sqref="H45 B45 H56 B56" xr:uid="{00000000-0002-0000-0000-000001000000}">
      <formula1>3</formula1>
    </dataValidation>
    <dataValidation type="textLength" operator="equal" allowBlank="1" showInputMessage="1" showErrorMessage="1" errorTitle="Bank Transit Number" error="Bank Transit Number must be 5 digits._x000a_" sqref="F45:G45 F56:G56" xr:uid="{00000000-0002-0000-0000-000002000000}">
      <formula1>5</formula1>
    </dataValidation>
    <dataValidation type="list" showInputMessage="1" showErrorMessage="1" sqref="B22:D22" xr:uid="{00000000-0002-0000-0000-000003000000}">
      <formula1>IF($B$20="CANADA",CANADA,INTERNATIONAL)</formula1>
    </dataValidation>
    <dataValidation type="list" allowBlank="1" sqref="F19:H19" xr:uid="{A97E55C6-4E4F-49FC-B743-BA4A98860132}">
      <formula1>CANADA_PROVINCE</formula1>
    </dataValidation>
  </dataValidations>
  <printOptions horizontalCentered="1"/>
  <pageMargins left="0.25" right="0.25" top="0.3" bottom="0.19" header="0.3" footer="0.17"/>
  <pageSetup scale="8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4000000}">
          <x14:formula1>
            <xm:f>Dropdowns!$A$20:$A$26</xm:f>
          </x14:formula1>
          <xm:sqref>C37</xm:sqref>
        </x14:dataValidation>
        <x14:dataValidation type="list" allowBlank="1" xr:uid="{00000000-0002-0000-0000-000006000000}">
          <x14:formula1>
            <xm:f>COUNTRIES!$B$2:$B$91</xm:f>
          </x14:formula1>
          <xm:sqref>B10:C10</xm:sqref>
        </x14:dataValidation>
        <x14:dataValidation type="list" showErrorMessage="1" xr:uid="{00000000-0002-0000-0000-000007000000}">
          <x14:formula1>
            <xm:f>COUNTRIES!$B$2:$B$91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29"/>
  <sheetViews>
    <sheetView workbookViewId="0">
      <selection activeCell="E34" sqref="E34"/>
    </sheetView>
  </sheetViews>
  <sheetFormatPr defaultRowHeight="15" x14ac:dyDescent="0.25"/>
  <cols>
    <col min="1" max="1" width="5.5703125" bestFit="1" customWidth="1"/>
    <col min="2" max="2" width="23.28515625" bestFit="1" customWidth="1"/>
    <col min="5" max="5" width="31.7109375" bestFit="1" customWidth="1"/>
    <col min="19" max="19" width="37.85546875" customWidth="1"/>
    <col min="20" max="20" width="12.5703125" bestFit="1" customWidth="1"/>
    <col min="21" max="21" width="21.140625" bestFit="1" customWidth="1"/>
    <col min="22" max="22" width="21.28515625" bestFit="1" customWidth="1"/>
    <col min="23" max="23" width="11" bestFit="1" customWidth="1"/>
    <col min="24" max="24" width="12.5703125" bestFit="1" customWidth="1"/>
    <col min="25" max="25" width="21.140625" bestFit="1" customWidth="1"/>
  </cols>
  <sheetData>
    <row r="1" spans="1:28" x14ac:dyDescent="0.25">
      <c r="A1" s="11" t="s">
        <v>65</v>
      </c>
      <c r="B1" s="11" t="s">
        <v>66</v>
      </c>
      <c r="C1" s="11"/>
      <c r="D1" s="11"/>
      <c r="S1" s="76" t="s">
        <v>260</v>
      </c>
      <c r="T1" s="75"/>
      <c r="U1" s="75"/>
      <c r="V1" s="75"/>
      <c r="W1" s="75"/>
      <c r="X1" s="75"/>
      <c r="Y1" s="75"/>
      <c r="Z1" s="75"/>
      <c r="AA1" s="75"/>
      <c r="AB1" s="75"/>
    </row>
    <row r="2" spans="1:28" x14ac:dyDescent="0.25">
      <c r="A2" s="66" t="s">
        <v>89</v>
      </c>
      <c r="B2" s="66" t="s">
        <v>90</v>
      </c>
      <c r="F2" t="s">
        <v>250</v>
      </c>
      <c r="G2" t="s">
        <v>251</v>
      </c>
      <c r="H2" t="s">
        <v>252</v>
      </c>
      <c r="S2" s="76" t="s">
        <v>261</v>
      </c>
      <c r="T2" s="75"/>
      <c r="U2" s="75"/>
      <c r="V2" s="75"/>
      <c r="W2" s="75"/>
      <c r="X2" s="75"/>
      <c r="Y2" s="75"/>
      <c r="Z2" s="75"/>
      <c r="AA2" s="75"/>
      <c r="AB2" s="75"/>
    </row>
    <row r="3" spans="1:28" x14ac:dyDescent="0.25">
      <c r="A3" s="66" t="s">
        <v>225</v>
      </c>
      <c r="B3" s="66" t="s">
        <v>226</v>
      </c>
      <c r="E3" t="s">
        <v>70</v>
      </c>
      <c r="F3">
        <v>124114</v>
      </c>
      <c r="G3">
        <v>66514</v>
      </c>
      <c r="H3">
        <v>124115</v>
      </c>
      <c r="K3" s="66" t="s">
        <v>67</v>
      </c>
      <c r="L3" s="66" t="s">
        <v>68</v>
      </c>
    </row>
    <row r="4" spans="1:28" x14ac:dyDescent="0.25">
      <c r="A4" s="66" t="s">
        <v>109</v>
      </c>
      <c r="B4" s="66" t="s">
        <v>110</v>
      </c>
      <c r="E4" t="s">
        <v>74</v>
      </c>
      <c r="F4" s="1">
        <v>124114</v>
      </c>
      <c r="G4" s="1">
        <v>66514</v>
      </c>
      <c r="H4" s="75">
        <v>124115</v>
      </c>
      <c r="K4" s="66" t="s">
        <v>69</v>
      </c>
      <c r="L4" s="66" t="s">
        <v>70</v>
      </c>
      <c r="S4" s="77" t="s">
        <v>262</v>
      </c>
      <c r="T4" s="78" t="s">
        <v>263</v>
      </c>
      <c r="U4" s="78" t="s">
        <v>264</v>
      </c>
      <c r="V4" s="79" t="s">
        <v>265</v>
      </c>
      <c r="W4" s="79" t="s">
        <v>266</v>
      </c>
      <c r="X4" s="80" t="s">
        <v>263</v>
      </c>
      <c r="Y4" s="80" t="s">
        <v>264</v>
      </c>
      <c r="Z4" s="75"/>
      <c r="AA4" s="75"/>
      <c r="AB4" s="75"/>
    </row>
    <row r="5" spans="1:28" x14ac:dyDescent="0.25">
      <c r="A5" s="66" t="s">
        <v>67</v>
      </c>
      <c r="B5" s="66" t="s">
        <v>68</v>
      </c>
      <c r="E5" t="s">
        <v>94</v>
      </c>
      <c r="F5" s="1">
        <v>124114</v>
      </c>
      <c r="G5" s="1">
        <v>66514</v>
      </c>
      <c r="H5" s="75">
        <v>124115</v>
      </c>
      <c r="K5" s="66" t="s">
        <v>71</v>
      </c>
      <c r="L5" s="66" t="s">
        <v>72</v>
      </c>
      <c r="S5" s="77" t="s">
        <v>267</v>
      </c>
      <c r="T5" s="78" t="s">
        <v>268</v>
      </c>
      <c r="U5" s="78" t="s">
        <v>269</v>
      </c>
      <c r="V5" s="79" t="s">
        <v>270</v>
      </c>
      <c r="W5" s="79" t="s">
        <v>271</v>
      </c>
      <c r="X5" s="80" t="s">
        <v>272</v>
      </c>
      <c r="Y5" s="80" t="s">
        <v>273</v>
      </c>
      <c r="Z5" s="75"/>
      <c r="AA5" s="75"/>
      <c r="AB5" s="75"/>
    </row>
    <row r="6" spans="1:28" x14ac:dyDescent="0.25">
      <c r="A6" s="66" t="s">
        <v>69</v>
      </c>
      <c r="B6" s="66" t="s">
        <v>70</v>
      </c>
      <c r="E6" t="s">
        <v>247</v>
      </c>
      <c r="F6" s="1">
        <v>124114</v>
      </c>
      <c r="G6" s="1">
        <v>66514</v>
      </c>
      <c r="H6" s="75">
        <v>124115</v>
      </c>
      <c r="K6" s="66" t="s">
        <v>73</v>
      </c>
      <c r="L6" s="66" t="s">
        <v>74</v>
      </c>
      <c r="S6" s="77" t="s">
        <v>274</v>
      </c>
      <c r="T6" s="78" t="s">
        <v>275</v>
      </c>
      <c r="U6" s="78" t="s">
        <v>264</v>
      </c>
      <c r="V6" s="79" t="s">
        <v>276</v>
      </c>
      <c r="W6" s="79" t="s">
        <v>277</v>
      </c>
      <c r="X6" s="80" t="s">
        <v>275</v>
      </c>
      <c r="Y6" s="80" t="s">
        <v>264</v>
      </c>
      <c r="Z6" s="75"/>
      <c r="AA6" s="75"/>
      <c r="AB6" s="75"/>
    </row>
    <row r="7" spans="1:28" x14ac:dyDescent="0.25">
      <c r="A7" s="66" t="s">
        <v>73</v>
      </c>
      <c r="B7" s="66" t="s">
        <v>74</v>
      </c>
      <c r="E7" t="s">
        <v>192</v>
      </c>
      <c r="F7" s="1">
        <v>124114</v>
      </c>
      <c r="G7" s="1">
        <v>66514</v>
      </c>
      <c r="H7" s="75">
        <v>124115</v>
      </c>
      <c r="K7" s="66" t="s">
        <v>75</v>
      </c>
      <c r="L7" s="66" t="s">
        <v>76</v>
      </c>
      <c r="S7" s="77" t="s">
        <v>278</v>
      </c>
      <c r="T7" s="78"/>
      <c r="U7" s="78"/>
      <c r="V7" s="79" t="s">
        <v>279</v>
      </c>
      <c r="W7" s="79" t="s">
        <v>280</v>
      </c>
      <c r="X7" s="80"/>
      <c r="Y7" s="80"/>
      <c r="Z7" s="75"/>
      <c r="AA7" s="75"/>
      <c r="AB7" s="75"/>
    </row>
    <row r="8" spans="1:28" x14ac:dyDescent="0.25">
      <c r="A8" s="66" t="s">
        <v>71</v>
      </c>
      <c r="B8" s="66" t="s">
        <v>72</v>
      </c>
      <c r="E8" t="s">
        <v>228</v>
      </c>
      <c r="F8" s="1">
        <v>124114</v>
      </c>
      <c r="G8" s="1">
        <v>66514</v>
      </c>
      <c r="H8" s="75">
        <v>124115</v>
      </c>
      <c r="K8" s="66" t="s">
        <v>77</v>
      </c>
      <c r="L8" s="66" t="s">
        <v>78</v>
      </c>
      <c r="S8" s="77" t="s">
        <v>281</v>
      </c>
      <c r="T8" s="75"/>
      <c r="U8" s="75"/>
      <c r="V8" s="79" t="s">
        <v>282</v>
      </c>
      <c r="W8" s="79" t="s">
        <v>283</v>
      </c>
      <c r="X8" s="79"/>
      <c r="Y8" s="75"/>
      <c r="Z8" s="75"/>
      <c r="AA8" s="75"/>
      <c r="AB8" s="75"/>
    </row>
    <row r="9" spans="1:28" x14ac:dyDescent="0.25">
      <c r="A9" s="66" t="s">
        <v>87</v>
      </c>
      <c r="B9" s="66" t="s">
        <v>88</v>
      </c>
      <c r="E9" t="s">
        <v>226</v>
      </c>
      <c r="G9">
        <v>60511</v>
      </c>
      <c r="K9" s="66" t="s">
        <v>79</v>
      </c>
      <c r="L9" s="66" t="s">
        <v>80</v>
      </c>
      <c r="S9" s="77" t="s">
        <v>284</v>
      </c>
      <c r="T9" s="75"/>
      <c r="U9" s="75"/>
      <c r="V9" s="79" t="s">
        <v>285</v>
      </c>
      <c r="W9" s="79" t="s">
        <v>286</v>
      </c>
      <c r="X9" s="79"/>
      <c r="Y9" s="75"/>
      <c r="Z9" s="75"/>
      <c r="AA9" s="75"/>
      <c r="AB9" s="75"/>
    </row>
    <row r="10" spans="1:28" x14ac:dyDescent="0.25">
      <c r="A10" s="66" t="s">
        <v>77</v>
      </c>
      <c r="B10" s="66" t="s">
        <v>78</v>
      </c>
      <c r="E10" t="s">
        <v>325</v>
      </c>
      <c r="G10">
        <v>60511</v>
      </c>
      <c r="H10">
        <v>124116</v>
      </c>
      <c r="K10" s="66" t="s">
        <v>81</v>
      </c>
      <c r="L10" s="66" t="s">
        <v>82</v>
      </c>
      <c r="S10" s="75"/>
      <c r="T10" s="75"/>
      <c r="U10" s="75"/>
      <c r="V10" s="79" t="s">
        <v>287</v>
      </c>
      <c r="W10" s="79" t="s">
        <v>288</v>
      </c>
      <c r="X10" s="79"/>
      <c r="Y10" s="75"/>
      <c r="Z10" s="75"/>
      <c r="AA10" s="75"/>
      <c r="AB10" s="75"/>
    </row>
    <row r="11" spans="1:28" x14ac:dyDescent="0.25">
      <c r="A11" s="66" t="s">
        <v>79</v>
      </c>
      <c r="B11" s="66" t="s">
        <v>80</v>
      </c>
      <c r="K11" s="66" t="s">
        <v>83</v>
      </c>
      <c r="L11" s="66" t="s">
        <v>84</v>
      </c>
      <c r="S11" s="75"/>
      <c r="T11" s="75"/>
      <c r="U11" s="75"/>
      <c r="V11" s="79" t="s">
        <v>289</v>
      </c>
      <c r="W11" s="79" t="s">
        <v>290</v>
      </c>
      <c r="X11" s="79"/>
      <c r="Y11" s="75"/>
      <c r="Z11" s="75"/>
      <c r="AA11" s="75"/>
      <c r="AB11" s="75"/>
    </row>
    <row r="12" spans="1:28" x14ac:dyDescent="0.25">
      <c r="A12" s="66" t="s">
        <v>83</v>
      </c>
      <c r="B12" s="66" t="s">
        <v>84</v>
      </c>
      <c r="E12" t="s">
        <v>72</v>
      </c>
      <c r="F12">
        <v>124114</v>
      </c>
      <c r="G12">
        <v>91294</v>
      </c>
      <c r="H12">
        <v>124115</v>
      </c>
      <c r="K12" s="66" t="s">
        <v>85</v>
      </c>
      <c r="L12" s="66" t="s">
        <v>86</v>
      </c>
      <c r="S12" s="75"/>
      <c r="T12" s="75"/>
      <c r="U12" s="75"/>
      <c r="V12" s="79" t="s">
        <v>291</v>
      </c>
      <c r="W12" s="79" t="s">
        <v>292</v>
      </c>
      <c r="X12" s="75"/>
      <c r="Y12" s="75"/>
      <c r="Z12" s="75"/>
      <c r="AA12" s="75"/>
      <c r="AB12" s="75"/>
    </row>
    <row r="13" spans="1:28" x14ac:dyDescent="0.25">
      <c r="A13" s="66" t="s">
        <v>75</v>
      </c>
      <c r="B13" s="66" t="s">
        <v>76</v>
      </c>
      <c r="E13" t="s">
        <v>80</v>
      </c>
      <c r="F13" s="75">
        <v>124114</v>
      </c>
      <c r="G13" s="75">
        <v>91294</v>
      </c>
      <c r="H13" s="75">
        <v>124115</v>
      </c>
      <c r="K13" s="66" t="s">
        <v>87</v>
      </c>
      <c r="L13" s="66" t="s">
        <v>88</v>
      </c>
      <c r="S13" s="75"/>
      <c r="T13" s="75"/>
      <c r="U13" s="75"/>
      <c r="V13" s="79" t="s">
        <v>293</v>
      </c>
      <c r="W13" s="79" t="s">
        <v>294</v>
      </c>
      <c r="X13" s="75"/>
      <c r="Y13" s="75"/>
      <c r="Z13" s="75"/>
      <c r="AA13" s="75"/>
      <c r="AB13" s="75"/>
    </row>
    <row r="14" spans="1:28" x14ac:dyDescent="0.25">
      <c r="A14" s="66" t="s">
        <v>85</v>
      </c>
      <c r="B14" s="66" t="s">
        <v>86</v>
      </c>
      <c r="E14" t="s">
        <v>100</v>
      </c>
      <c r="F14" s="75">
        <v>124114</v>
      </c>
      <c r="G14" s="75">
        <v>91294</v>
      </c>
      <c r="H14" s="75">
        <v>124115</v>
      </c>
      <c r="K14" s="66" t="s">
        <v>91</v>
      </c>
      <c r="L14" s="66" t="s">
        <v>92</v>
      </c>
      <c r="S14" s="75"/>
      <c r="T14" s="75"/>
      <c r="U14" s="75"/>
      <c r="V14" s="79" t="s">
        <v>295</v>
      </c>
      <c r="W14" s="79" t="s">
        <v>296</v>
      </c>
      <c r="X14" s="75"/>
      <c r="Y14" s="75"/>
    </row>
    <row r="15" spans="1:28" x14ac:dyDescent="0.25">
      <c r="A15" s="66" t="s">
        <v>81</v>
      </c>
      <c r="B15" s="66" t="s">
        <v>82</v>
      </c>
      <c r="E15" t="s">
        <v>102</v>
      </c>
      <c r="F15" s="75">
        <v>124114</v>
      </c>
      <c r="G15" s="75">
        <v>91294</v>
      </c>
      <c r="H15" s="75">
        <v>124115</v>
      </c>
      <c r="K15" s="66" t="s">
        <v>93</v>
      </c>
      <c r="L15" s="66" t="s">
        <v>94</v>
      </c>
      <c r="S15" s="75"/>
      <c r="T15" s="75"/>
      <c r="U15" s="75"/>
      <c r="V15" s="79" t="s">
        <v>297</v>
      </c>
      <c r="W15" s="79" t="s">
        <v>298</v>
      </c>
      <c r="X15" s="75"/>
      <c r="Y15" s="75"/>
    </row>
    <row r="16" spans="1:28" x14ac:dyDescent="0.25">
      <c r="A16" s="66" t="s">
        <v>155</v>
      </c>
      <c r="B16" s="66" t="s">
        <v>156</v>
      </c>
      <c r="E16" t="s">
        <v>106</v>
      </c>
      <c r="F16" s="75">
        <v>124114</v>
      </c>
      <c r="G16" s="75">
        <v>91294</v>
      </c>
      <c r="H16" s="75">
        <v>124115</v>
      </c>
      <c r="K16" s="66" t="s">
        <v>95</v>
      </c>
      <c r="L16" s="66" t="s">
        <v>96</v>
      </c>
      <c r="S16" s="75"/>
      <c r="T16" s="75"/>
      <c r="U16" s="75"/>
      <c r="V16" s="79" t="s">
        <v>299</v>
      </c>
      <c r="W16" s="75"/>
      <c r="X16" s="75"/>
      <c r="Y16" s="75"/>
    </row>
    <row r="17" spans="1:25" x14ac:dyDescent="0.25">
      <c r="A17" s="66" t="s">
        <v>93</v>
      </c>
      <c r="B17" s="66" t="s">
        <v>94</v>
      </c>
      <c r="E17" t="s">
        <v>120</v>
      </c>
      <c r="F17" s="75">
        <v>124114</v>
      </c>
      <c r="G17" s="75">
        <v>91294</v>
      </c>
      <c r="H17" s="75">
        <v>124115</v>
      </c>
      <c r="K17" s="66" t="s">
        <v>97</v>
      </c>
      <c r="L17" s="66" t="s">
        <v>98</v>
      </c>
    </row>
    <row r="18" spans="1:25" x14ac:dyDescent="0.25">
      <c r="A18" s="66" t="s">
        <v>95</v>
      </c>
      <c r="B18" s="66" t="s">
        <v>96</v>
      </c>
      <c r="E18" t="s">
        <v>248</v>
      </c>
      <c r="F18" s="75">
        <v>124114</v>
      </c>
      <c r="G18" s="75">
        <v>91294</v>
      </c>
      <c r="H18" s="75">
        <v>124115</v>
      </c>
      <c r="K18" s="66" t="s">
        <v>99</v>
      </c>
      <c r="L18" s="66" t="s">
        <v>100</v>
      </c>
      <c r="S18" s="76" t="s">
        <v>300</v>
      </c>
      <c r="T18" s="75"/>
      <c r="U18" s="75"/>
      <c r="V18" s="76" t="s">
        <v>301</v>
      </c>
      <c r="W18" s="75"/>
      <c r="X18" s="75"/>
      <c r="Y18" s="75"/>
    </row>
    <row r="19" spans="1:25" x14ac:dyDescent="0.25">
      <c r="A19" s="66" t="s">
        <v>129</v>
      </c>
      <c r="B19" s="66" t="s">
        <v>130</v>
      </c>
      <c r="E19" t="s">
        <v>118</v>
      </c>
      <c r="F19" s="75">
        <v>124114</v>
      </c>
      <c r="G19" s="75">
        <v>91294</v>
      </c>
      <c r="H19" s="75">
        <v>124115</v>
      </c>
      <c r="K19" s="66" t="s">
        <v>101</v>
      </c>
      <c r="L19" s="66" t="s">
        <v>102</v>
      </c>
    </row>
    <row r="20" spans="1:25" x14ac:dyDescent="0.25">
      <c r="A20" s="66" t="s">
        <v>97</v>
      </c>
      <c r="B20" s="66" t="s">
        <v>98</v>
      </c>
      <c r="E20" t="s">
        <v>104</v>
      </c>
      <c r="F20" s="75">
        <v>124114</v>
      </c>
      <c r="G20" s="75">
        <v>91294</v>
      </c>
      <c r="H20" s="75">
        <v>124115</v>
      </c>
      <c r="K20" s="66" t="s">
        <v>103</v>
      </c>
      <c r="L20" s="66" t="s">
        <v>104</v>
      </c>
      <c r="S20" s="81" t="s">
        <v>302</v>
      </c>
      <c r="T20" s="82" t="s">
        <v>303</v>
      </c>
      <c r="U20" s="82" t="s">
        <v>304</v>
      </c>
      <c r="V20" s="83" t="s">
        <v>305</v>
      </c>
      <c r="W20" s="83"/>
      <c r="X20" s="84" t="s">
        <v>306</v>
      </c>
      <c r="Y20" s="83" t="s">
        <v>307</v>
      </c>
    </row>
    <row r="21" spans="1:25" x14ac:dyDescent="0.25">
      <c r="A21" s="66" t="s">
        <v>99</v>
      </c>
      <c r="B21" s="66" t="s">
        <v>100</v>
      </c>
      <c r="E21" t="s">
        <v>124</v>
      </c>
      <c r="F21" s="75">
        <v>124114</v>
      </c>
      <c r="G21" s="75">
        <v>91294</v>
      </c>
      <c r="H21" s="75">
        <v>124115</v>
      </c>
      <c r="K21" s="66" t="s">
        <v>105</v>
      </c>
      <c r="L21" s="66" t="s">
        <v>106</v>
      </c>
      <c r="S21" s="75" t="s">
        <v>308</v>
      </c>
      <c r="T21" s="82" t="s">
        <v>309</v>
      </c>
      <c r="U21" s="82" t="s">
        <v>310</v>
      </c>
      <c r="V21" s="83" t="s">
        <v>311</v>
      </c>
      <c r="W21" s="83"/>
      <c r="X21" s="83"/>
      <c r="Y21" s="83"/>
    </row>
    <row r="22" spans="1:25" x14ac:dyDescent="0.25">
      <c r="A22" s="66" t="s">
        <v>101</v>
      </c>
      <c r="B22" s="66" t="s">
        <v>102</v>
      </c>
      <c r="E22" t="s">
        <v>134</v>
      </c>
      <c r="F22" s="75">
        <v>124114</v>
      </c>
      <c r="G22" s="75">
        <v>91294</v>
      </c>
      <c r="H22" s="75">
        <v>124115</v>
      </c>
      <c r="K22" s="66" t="s">
        <v>107</v>
      </c>
      <c r="L22" s="66" t="s">
        <v>108</v>
      </c>
      <c r="S22" s="85"/>
      <c r="T22" s="82"/>
      <c r="U22" s="82"/>
      <c r="V22" s="83"/>
      <c r="W22" s="83"/>
      <c r="X22" s="83"/>
      <c r="Y22" s="83"/>
    </row>
    <row r="23" spans="1:25" x14ac:dyDescent="0.25">
      <c r="A23" s="66" t="s">
        <v>105</v>
      </c>
      <c r="B23" s="66" t="s">
        <v>106</v>
      </c>
      <c r="E23" t="s">
        <v>136</v>
      </c>
      <c r="F23" s="75">
        <v>124114</v>
      </c>
      <c r="G23" s="75">
        <v>91294</v>
      </c>
      <c r="H23" s="75">
        <v>124115</v>
      </c>
      <c r="K23" s="66" t="s">
        <v>109</v>
      </c>
      <c r="L23" s="66" t="s">
        <v>110</v>
      </c>
      <c r="S23" s="75"/>
      <c r="T23" s="81"/>
      <c r="U23" s="75"/>
      <c r="V23" s="86"/>
      <c r="W23" s="86"/>
      <c r="X23" s="75"/>
      <c r="Y23" s="75"/>
    </row>
    <row r="24" spans="1:25" x14ac:dyDescent="0.25">
      <c r="A24" s="66" t="s">
        <v>107</v>
      </c>
      <c r="B24" s="66" t="s">
        <v>108</v>
      </c>
      <c r="E24" t="s">
        <v>138</v>
      </c>
      <c r="F24" s="75">
        <v>124114</v>
      </c>
      <c r="G24" s="75">
        <v>91294</v>
      </c>
      <c r="H24" s="75">
        <v>124115</v>
      </c>
      <c r="K24" s="66" t="s">
        <v>111</v>
      </c>
      <c r="L24" s="66" t="s">
        <v>112</v>
      </c>
      <c r="S24" s="81" t="s">
        <v>312</v>
      </c>
      <c r="T24" s="82" t="s">
        <v>303</v>
      </c>
      <c r="U24" s="82" t="s">
        <v>304</v>
      </c>
      <c r="V24" s="86"/>
      <c r="W24" s="86"/>
      <c r="X24" s="75"/>
      <c r="Y24" s="75"/>
    </row>
    <row r="25" spans="1:25" x14ac:dyDescent="0.25">
      <c r="A25" s="66" t="s">
        <v>213</v>
      </c>
      <c r="B25" s="66" t="s">
        <v>214</v>
      </c>
      <c r="E25" t="s">
        <v>144</v>
      </c>
      <c r="F25" s="75">
        <v>124114</v>
      </c>
      <c r="G25" s="75">
        <v>91294</v>
      </c>
      <c r="H25" s="75">
        <v>124115</v>
      </c>
      <c r="K25" s="66" t="s">
        <v>113</v>
      </c>
      <c r="L25" s="66" t="s">
        <v>114</v>
      </c>
      <c r="S25" s="75" t="s">
        <v>313</v>
      </c>
      <c r="T25" s="75"/>
      <c r="U25" s="75"/>
      <c r="V25" s="87" t="s">
        <v>314</v>
      </c>
      <c r="W25" s="87"/>
      <c r="X25" s="88" t="s">
        <v>315</v>
      </c>
      <c r="Y25" s="87" t="s">
        <v>316</v>
      </c>
    </row>
    <row r="26" spans="1:25" x14ac:dyDescent="0.25">
      <c r="A26" s="66" t="s">
        <v>113</v>
      </c>
      <c r="B26" s="66" t="s">
        <v>114</v>
      </c>
      <c r="E26" t="s">
        <v>146</v>
      </c>
      <c r="F26" s="75">
        <v>124114</v>
      </c>
      <c r="G26" s="75">
        <v>91294</v>
      </c>
      <c r="H26" s="75">
        <v>124115</v>
      </c>
      <c r="K26" s="66" t="s">
        <v>115</v>
      </c>
      <c r="L26" s="66" t="s">
        <v>116</v>
      </c>
      <c r="S26" s="75"/>
      <c r="T26" s="75"/>
      <c r="U26" s="75"/>
      <c r="V26" s="87" t="s">
        <v>317</v>
      </c>
      <c r="W26" s="87"/>
      <c r="X26" s="87"/>
      <c r="Y26" s="87"/>
    </row>
    <row r="27" spans="1:25" x14ac:dyDescent="0.25">
      <c r="A27" s="66" t="s">
        <v>115</v>
      </c>
      <c r="B27" s="66" t="s">
        <v>116</v>
      </c>
      <c r="E27" t="s">
        <v>182</v>
      </c>
      <c r="F27" s="75">
        <v>124114</v>
      </c>
      <c r="G27" s="75">
        <v>91294</v>
      </c>
      <c r="H27" s="75">
        <v>124115</v>
      </c>
      <c r="K27" s="66" t="s">
        <v>117</v>
      </c>
      <c r="L27" s="66" t="s">
        <v>118</v>
      </c>
      <c r="S27" s="81" t="s">
        <v>318</v>
      </c>
      <c r="T27" s="82" t="s">
        <v>303</v>
      </c>
      <c r="U27" s="82" t="s">
        <v>304</v>
      </c>
      <c r="V27" s="87" t="s">
        <v>319</v>
      </c>
      <c r="W27" s="87"/>
      <c r="X27" s="87"/>
      <c r="Y27" s="87"/>
    </row>
    <row r="28" spans="1:25" x14ac:dyDescent="0.25">
      <c r="A28" s="66" t="s">
        <v>117</v>
      </c>
      <c r="B28" s="66" t="s">
        <v>118</v>
      </c>
      <c r="E28" t="s">
        <v>194</v>
      </c>
      <c r="F28" s="75">
        <v>124114</v>
      </c>
      <c r="G28" s="75">
        <v>91294</v>
      </c>
      <c r="H28" s="75">
        <v>124115</v>
      </c>
      <c r="K28" s="66" t="s">
        <v>119</v>
      </c>
      <c r="L28" s="66" t="s">
        <v>120</v>
      </c>
      <c r="S28" s="81" t="s">
        <v>320</v>
      </c>
      <c r="T28" s="82" t="s">
        <v>303</v>
      </c>
      <c r="U28" s="82" t="s">
        <v>304</v>
      </c>
      <c r="V28" s="75"/>
      <c r="W28" s="75"/>
      <c r="X28" s="75"/>
      <c r="Y28" s="75"/>
    </row>
    <row r="29" spans="1:25" x14ac:dyDescent="0.25">
      <c r="A29" s="66" t="s">
        <v>103</v>
      </c>
      <c r="B29" s="66" t="s">
        <v>104</v>
      </c>
      <c r="E29" t="s">
        <v>198</v>
      </c>
      <c r="F29" s="75">
        <v>124114</v>
      </c>
      <c r="G29" s="75">
        <v>91294</v>
      </c>
      <c r="H29" s="75">
        <v>124115</v>
      </c>
      <c r="K29" s="66" t="s">
        <v>121</v>
      </c>
      <c r="L29" s="66" t="s">
        <v>122</v>
      </c>
      <c r="S29" s="81"/>
      <c r="T29" s="82"/>
      <c r="U29" s="82"/>
      <c r="V29" s="75"/>
      <c r="W29" s="75"/>
      <c r="X29" s="75"/>
      <c r="Y29" s="75"/>
    </row>
    <row r="30" spans="1:25" x14ac:dyDescent="0.25">
      <c r="A30" s="66" t="s">
        <v>123</v>
      </c>
      <c r="B30" s="66" t="s">
        <v>124</v>
      </c>
      <c r="E30" t="s">
        <v>242</v>
      </c>
      <c r="F30" s="75">
        <v>124114</v>
      </c>
      <c r="G30" s="75">
        <v>91294</v>
      </c>
      <c r="H30" s="75">
        <v>124115</v>
      </c>
      <c r="K30" s="66" t="s">
        <v>123</v>
      </c>
      <c r="L30" s="66" t="s">
        <v>124</v>
      </c>
      <c r="S30" s="81"/>
      <c r="T30" s="82"/>
      <c r="U30" s="82"/>
      <c r="V30" s="75"/>
      <c r="W30" s="75"/>
      <c r="X30" s="75"/>
    </row>
    <row r="31" spans="1:25" x14ac:dyDescent="0.25">
      <c r="A31" s="66" t="s">
        <v>125</v>
      </c>
      <c r="B31" s="66" t="s">
        <v>126</v>
      </c>
      <c r="E31" t="s">
        <v>112</v>
      </c>
      <c r="F31" s="75">
        <v>124114</v>
      </c>
      <c r="G31" s="75">
        <v>91294</v>
      </c>
      <c r="H31" s="75">
        <v>124115</v>
      </c>
      <c r="K31" s="66" t="s">
        <v>125</v>
      </c>
      <c r="L31" s="66" t="s">
        <v>126</v>
      </c>
      <c r="S31" s="89" t="s">
        <v>321</v>
      </c>
      <c r="T31" s="82"/>
      <c r="U31" s="82"/>
      <c r="V31" s="75"/>
      <c r="W31" s="75"/>
      <c r="X31" s="75"/>
    </row>
    <row r="32" spans="1:25" x14ac:dyDescent="0.25">
      <c r="A32" s="66" t="s">
        <v>127</v>
      </c>
      <c r="B32" s="66" t="s">
        <v>128</v>
      </c>
      <c r="E32" t="s">
        <v>249</v>
      </c>
      <c r="F32" s="75">
        <v>124114</v>
      </c>
      <c r="G32" s="75">
        <v>91294</v>
      </c>
      <c r="H32" s="75">
        <v>124115</v>
      </c>
      <c r="K32" s="66" t="s">
        <v>127</v>
      </c>
      <c r="L32" s="66" t="s">
        <v>128</v>
      </c>
      <c r="S32" s="89" t="s">
        <v>322</v>
      </c>
      <c r="T32" s="82"/>
      <c r="U32" s="82"/>
      <c r="V32" s="75"/>
      <c r="W32" s="75"/>
      <c r="X32" s="75"/>
    </row>
    <row r="33" spans="1:24" x14ac:dyDescent="0.25">
      <c r="A33" s="66" t="s">
        <v>131</v>
      </c>
      <c r="B33" s="66" t="s">
        <v>132</v>
      </c>
      <c r="E33" t="s">
        <v>92</v>
      </c>
      <c r="F33" s="75">
        <v>124114</v>
      </c>
      <c r="G33" s="75">
        <v>91294</v>
      </c>
      <c r="H33" s="75">
        <v>124115</v>
      </c>
      <c r="K33" s="66" t="s">
        <v>129</v>
      </c>
      <c r="L33" s="66" t="s">
        <v>130</v>
      </c>
      <c r="S33" s="89" t="s">
        <v>323</v>
      </c>
      <c r="T33" s="75"/>
      <c r="U33" s="75"/>
      <c r="V33" s="75"/>
      <c r="W33" s="75"/>
      <c r="X33" s="90"/>
    </row>
    <row r="34" spans="1:24" x14ac:dyDescent="0.25">
      <c r="A34" s="66" t="s">
        <v>133</v>
      </c>
      <c r="B34" s="66" t="s">
        <v>134</v>
      </c>
      <c r="K34" s="66" t="s">
        <v>131</v>
      </c>
      <c r="L34" s="66" t="s">
        <v>132</v>
      </c>
      <c r="S34" s="89" t="s">
        <v>324</v>
      </c>
      <c r="T34" s="75"/>
      <c r="U34" s="75"/>
      <c r="V34" s="75"/>
      <c r="W34" s="75"/>
      <c r="X34" s="75"/>
    </row>
    <row r="35" spans="1:24" x14ac:dyDescent="0.25">
      <c r="A35" s="66" t="s">
        <v>141</v>
      </c>
      <c r="B35" s="66" t="s">
        <v>142</v>
      </c>
      <c r="G35" s="91"/>
      <c r="K35" s="66" t="s">
        <v>133</v>
      </c>
      <c r="L35" s="66" t="s">
        <v>134</v>
      </c>
    </row>
    <row r="36" spans="1:24" x14ac:dyDescent="0.25">
      <c r="A36" s="66" t="s">
        <v>139</v>
      </c>
      <c r="B36" s="66" t="s">
        <v>140</v>
      </c>
      <c r="E36" s="75" t="str">
        <f>IF(SIF!$B$20="CANADA", "ALBERTA", " ")</f>
        <v xml:space="preserve"> </v>
      </c>
      <c r="G36">
        <v>78807</v>
      </c>
      <c r="H36" s="92" t="s">
        <v>246</v>
      </c>
      <c r="K36" s="66" t="s">
        <v>135</v>
      </c>
      <c r="L36" s="66" t="s">
        <v>136</v>
      </c>
    </row>
    <row r="37" spans="1:24" x14ac:dyDescent="0.25">
      <c r="A37" s="66" t="s">
        <v>135</v>
      </c>
      <c r="B37" s="66" t="s">
        <v>136</v>
      </c>
      <c r="E37" s="75" t="str">
        <f>IF(SIF!$B$20="CANADA", "BRITISH COLUMBIA", " ")</f>
        <v xml:space="preserve"> </v>
      </c>
      <c r="G37">
        <v>78807</v>
      </c>
      <c r="H37" s="92" t="s">
        <v>246</v>
      </c>
      <c r="K37" s="66" t="s">
        <v>137</v>
      </c>
      <c r="L37" s="66" t="s">
        <v>138</v>
      </c>
    </row>
    <row r="38" spans="1:24" x14ac:dyDescent="0.25">
      <c r="A38" s="66" t="s">
        <v>137</v>
      </c>
      <c r="B38" s="66" t="s">
        <v>138</v>
      </c>
      <c r="E38" s="75" t="str">
        <f>IF(SIF!$B$20="CANADA", "QUEBEC", " ")</f>
        <v xml:space="preserve"> </v>
      </c>
      <c r="G38">
        <v>91295</v>
      </c>
      <c r="H38" s="92" t="s">
        <v>246</v>
      </c>
      <c r="K38" s="66" t="s">
        <v>139</v>
      </c>
      <c r="L38" s="66" t="s">
        <v>140</v>
      </c>
    </row>
    <row r="39" spans="1:24" x14ac:dyDescent="0.25">
      <c r="A39" s="66" t="s">
        <v>143</v>
      </c>
      <c r="B39" s="66" t="s">
        <v>144</v>
      </c>
      <c r="E39" s="75" t="str">
        <f>IF(SIF!$B$20="CANADA", "ONTARIO", " ")</f>
        <v xml:space="preserve"> </v>
      </c>
      <c r="G39">
        <v>91295</v>
      </c>
      <c r="H39" s="92" t="s">
        <v>246</v>
      </c>
      <c r="K39" s="66" t="s">
        <v>141</v>
      </c>
      <c r="L39" s="66" t="s">
        <v>142</v>
      </c>
    </row>
    <row r="40" spans="1:24" x14ac:dyDescent="0.25">
      <c r="A40" s="66" t="s">
        <v>145</v>
      </c>
      <c r="B40" s="66" t="s">
        <v>146</v>
      </c>
      <c r="E40" s="75" t="str">
        <f>IF(SIF!$B$20="CANADA", "NOVA SCOTIA", " ")</f>
        <v xml:space="preserve"> </v>
      </c>
      <c r="G40">
        <v>91295</v>
      </c>
      <c r="H40" s="92" t="s">
        <v>246</v>
      </c>
      <c r="K40" s="66" t="s">
        <v>143</v>
      </c>
      <c r="L40" s="66" t="s">
        <v>144</v>
      </c>
    </row>
    <row r="41" spans="1:24" x14ac:dyDescent="0.25">
      <c r="A41" s="66" t="s">
        <v>147</v>
      </c>
      <c r="B41" s="66" t="s">
        <v>148</v>
      </c>
      <c r="E41" s="75" t="str">
        <f>IF(SIF!$B$20="CANADA", "NEW BRUNSWICK", " ")</f>
        <v xml:space="preserve"> </v>
      </c>
      <c r="G41" s="1">
        <v>91295</v>
      </c>
      <c r="H41" s="92" t="s">
        <v>246</v>
      </c>
      <c r="K41" s="66" t="s">
        <v>145</v>
      </c>
      <c r="L41" s="66" t="s">
        <v>146</v>
      </c>
    </row>
    <row r="42" spans="1:24" x14ac:dyDescent="0.25">
      <c r="A42" s="66" t="s">
        <v>157</v>
      </c>
      <c r="B42" s="66" t="s">
        <v>158</v>
      </c>
      <c r="E42" t="str">
        <f>IF(SIF!$B$20="CANADA", "NEWFOUNDLAND AND LABRADOR", " ")</f>
        <v xml:space="preserve"> </v>
      </c>
      <c r="G42" s="1">
        <v>91295</v>
      </c>
      <c r="H42" s="92" t="s">
        <v>246</v>
      </c>
      <c r="K42" s="66" t="s">
        <v>147</v>
      </c>
      <c r="L42" s="66" t="s">
        <v>148</v>
      </c>
    </row>
    <row r="43" spans="1:24" x14ac:dyDescent="0.25">
      <c r="A43" s="66" t="s">
        <v>149</v>
      </c>
      <c r="B43" s="66" t="s">
        <v>150</v>
      </c>
      <c r="E43" t="str">
        <f>IF(SIF!$B$20="CANADA", "PRINCE EDWARD ISLAND", " ")</f>
        <v xml:space="preserve"> </v>
      </c>
      <c r="G43" s="1">
        <v>91295</v>
      </c>
      <c r="H43" s="92" t="s">
        <v>246</v>
      </c>
      <c r="K43" s="66" t="s">
        <v>149</v>
      </c>
      <c r="L43" s="66" t="s">
        <v>150</v>
      </c>
    </row>
    <row r="44" spans="1:24" x14ac:dyDescent="0.25">
      <c r="A44" s="66" t="s">
        <v>159</v>
      </c>
      <c r="B44" s="66" t="s">
        <v>160</v>
      </c>
      <c r="E44" t="str">
        <f>IF(SIF!$B$20="CANADA", "NUNAVUT", " ")</f>
        <v xml:space="preserve"> </v>
      </c>
      <c r="G44" s="1">
        <v>91295</v>
      </c>
      <c r="H44" s="92" t="s">
        <v>246</v>
      </c>
      <c r="K44" s="66" t="s">
        <v>151</v>
      </c>
      <c r="L44" s="66" t="s">
        <v>152</v>
      </c>
    </row>
    <row r="45" spans="1:24" x14ac:dyDescent="0.25">
      <c r="A45" s="66" t="s">
        <v>165</v>
      </c>
      <c r="B45" s="66" t="s">
        <v>166</v>
      </c>
      <c r="E45" t="str">
        <f>IF(SIF!$B$20="CANADA", "YUKON", " ")</f>
        <v xml:space="preserve"> </v>
      </c>
      <c r="G45" s="91" t="s">
        <v>246</v>
      </c>
      <c r="H45" s="92" t="s">
        <v>246</v>
      </c>
      <c r="K45" s="66" t="s">
        <v>153</v>
      </c>
      <c r="L45" s="66" t="s">
        <v>154</v>
      </c>
    </row>
    <row r="46" spans="1:24" x14ac:dyDescent="0.25">
      <c r="A46" s="66" t="s">
        <v>161</v>
      </c>
      <c r="B46" s="66" t="s">
        <v>162</v>
      </c>
      <c r="E46" t="str">
        <f>IF(SIF!$B$20="CANADA", "NORTHWEST TERRITORIES", " ")</f>
        <v xml:space="preserve"> </v>
      </c>
      <c r="G46" s="91" t="s">
        <v>246</v>
      </c>
      <c r="H46" s="92" t="s">
        <v>246</v>
      </c>
      <c r="K46" s="66" t="s">
        <v>155</v>
      </c>
      <c r="L46" s="66" t="s">
        <v>156</v>
      </c>
    </row>
    <row r="47" spans="1:24" x14ac:dyDescent="0.25">
      <c r="A47" s="66" t="s">
        <v>163</v>
      </c>
      <c r="B47" s="66" t="s">
        <v>164</v>
      </c>
      <c r="E47" s="75" t="str">
        <f>IF(SIF!$B$20="CANADA", "SASKATCHEWAN", " ")</f>
        <v xml:space="preserve"> </v>
      </c>
      <c r="G47" s="91" t="s">
        <v>246</v>
      </c>
      <c r="H47" s="92" t="s">
        <v>246</v>
      </c>
      <c r="K47" s="66" t="s">
        <v>157</v>
      </c>
      <c r="L47" s="66" t="s">
        <v>158</v>
      </c>
    </row>
    <row r="48" spans="1:24" x14ac:dyDescent="0.25">
      <c r="A48" s="66" t="s">
        <v>167</v>
      </c>
      <c r="B48" s="66" t="s">
        <v>168</v>
      </c>
      <c r="E48" t="str">
        <f>IF(SIF!$B$20="CANADA", "MANITOBA", " ")</f>
        <v xml:space="preserve"> </v>
      </c>
      <c r="G48" s="91" t="s">
        <v>246</v>
      </c>
      <c r="H48" s="92" t="s">
        <v>246</v>
      </c>
      <c r="K48" s="66" t="s">
        <v>159</v>
      </c>
      <c r="L48" s="66" t="s">
        <v>160</v>
      </c>
    </row>
    <row r="49" spans="1:12" x14ac:dyDescent="0.25">
      <c r="A49" s="66" t="s">
        <v>173</v>
      </c>
      <c r="B49" s="66" t="s">
        <v>174</v>
      </c>
      <c r="K49" s="66" t="s">
        <v>161</v>
      </c>
      <c r="L49" s="66" t="s">
        <v>162</v>
      </c>
    </row>
    <row r="50" spans="1:12" x14ac:dyDescent="0.25">
      <c r="A50" s="66" t="s">
        <v>175</v>
      </c>
      <c r="B50" s="66" t="s">
        <v>176</v>
      </c>
      <c r="K50" s="66" t="s">
        <v>163</v>
      </c>
      <c r="L50" s="66" t="s">
        <v>164</v>
      </c>
    </row>
    <row r="51" spans="1:12" x14ac:dyDescent="0.25">
      <c r="A51" s="66" t="s">
        <v>177</v>
      </c>
      <c r="B51" s="66" t="s">
        <v>178</v>
      </c>
      <c r="K51" s="66" t="s">
        <v>165</v>
      </c>
      <c r="L51" s="66" t="s">
        <v>166</v>
      </c>
    </row>
    <row r="52" spans="1:12" x14ac:dyDescent="0.25">
      <c r="A52" s="66" t="s">
        <v>169</v>
      </c>
      <c r="B52" s="66" t="s">
        <v>170</v>
      </c>
      <c r="K52" s="66" t="s">
        <v>167</v>
      </c>
      <c r="L52" s="66" t="s">
        <v>168</v>
      </c>
    </row>
    <row r="53" spans="1:12" x14ac:dyDescent="0.25">
      <c r="A53" s="66" t="s">
        <v>181</v>
      </c>
      <c r="B53" s="66" t="s">
        <v>182</v>
      </c>
      <c r="K53" s="66" t="s">
        <v>169</v>
      </c>
      <c r="L53" s="66" t="s">
        <v>170</v>
      </c>
    </row>
    <row r="54" spans="1:12" x14ac:dyDescent="0.25">
      <c r="A54" s="66" t="s">
        <v>185</v>
      </c>
      <c r="B54" s="66" t="s">
        <v>186</v>
      </c>
      <c r="K54" s="66" t="s">
        <v>171</v>
      </c>
      <c r="L54" s="66" t="s">
        <v>172</v>
      </c>
    </row>
    <row r="55" spans="1:12" x14ac:dyDescent="0.25">
      <c r="A55" s="66" t="s">
        <v>179</v>
      </c>
      <c r="B55" s="66" t="s">
        <v>180</v>
      </c>
      <c r="K55" s="66" t="s">
        <v>173</v>
      </c>
      <c r="L55" s="66" t="s">
        <v>174</v>
      </c>
    </row>
    <row r="56" spans="1:12" x14ac:dyDescent="0.25">
      <c r="A56" s="66" t="s">
        <v>151</v>
      </c>
      <c r="B56" s="66" t="s">
        <v>152</v>
      </c>
      <c r="K56" s="66" t="s">
        <v>175</v>
      </c>
      <c r="L56" s="66" t="s">
        <v>176</v>
      </c>
    </row>
    <row r="57" spans="1:12" x14ac:dyDescent="0.25">
      <c r="A57" s="66" t="s">
        <v>183</v>
      </c>
      <c r="B57" s="66" t="s">
        <v>184</v>
      </c>
      <c r="K57" s="66" t="s">
        <v>177</v>
      </c>
      <c r="L57" s="66" t="s">
        <v>178</v>
      </c>
    </row>
    <row r="58" spans="1:12" x14ac:dyDescent="0.25">
      <c r="A58" s="66" t="s">
        <v>187</v>
      </c>
      <c r="B58" s="66" t="s">
        <v>188</v>
      </c>
      <c r="K58" s="66" t="s">
        <v>179</v>
      </c>
      <c r="L58" s="66" t="s">
        <v>180</v>
      </c>
    </row>
    <row r="59" spans="1:12" x14ac:dyDescent="0.25">
      <c r="A59" s="66" t="s">
        <v>189</v>
      </c>
      <c r="B59" s="66" t="s">
        <v>190</v>
      </c>
      <c r="K59" s="66" t="s">
        <v>181</v>
      </c>
      <c r="L59" s="66" t="s">
        <v>182</v>
      </c>
    </row>
    <row r="60" spans="1:12" x14ac:dyDescent="0.25">
      <c r="A60" s="66" t="s">
        <v>191</v>
      </c>
      <c r="B60" s="66" t="s">
        <v>192</v>
      </c>
      <c r="K60" s="66" t="s">
        <v>183</v>
      </c>
      <c r="L60" s="66" t="s">
        <v>184</v>
      </c>
    </row>
    <row r="61" spans="1:12" x14ac:dyDescent="0.25">
      <c r="A61" s="66" t="s">
        <v>193</v>
      </c>
      <c r="B61" s="66" t="s">
        <v>194</v>
      </c>
      <c r="K61" s="66" t="s">
        <v>185</v>
      </c>
      <c r="L61" s="66" t="s">
        <v>186</v>
      </c>
    </row>
    <row r="62" spans="1:12" x14ac:dyDescent="0.25">
      <c r="A62" s="66" t="s">
        <v>197</v>
      </c>
      <c r="B62" s="66" t="s">
        <v>198</v>
      </c>
      <c r="K62" s="66" t="s">
        <v>187</v>
      </c>
      <c r="L62" s="66" t="s">
        <v>188</v>
      </c>
    </row>
    <row r="63" spans="1:12" x14ac:dyDescent="0.25">
      <c r="A63" s="66" t="s">
        <v>195</v>
      </c>
      <c r="B63" s="66" t="s">
        <v>196</v>
      </c>
      <c r="K63" s="66" t="s">
        <v>189</v>
      </c>
      <c r="L63" s="66" t="s">
        <v>190</v>
      </c>
    </row>
    <row r="64" spans="1:12" x14ac:dyDescent="0.25">
      <c r="A64" s="66" t="s">
        <v>121</v>
      </c>
      <c r="B64" s="66" t="s">
        <v>122</v>
      </c>
      <c r="K64" s="66" t="s">
        <v>191</v>
      </c>
      <c r="L64" s="66" t="s">
        <v>192</v>
      </c>
    </row>
    <row r="65" spans="1:12" x14ac:dyDescent="0.25">
      <c r="A65" s="66" t="s">
        <v>171</v>
      </c>
      <c r="B65" s="66" t="s">
        <v>172</v>
      </c>
      <c r="K65" s="66" t="s">
        <v>193</v>
      </c>
      <c r="L65" s="66" t="s">
        <v>194</v>
      </c>
    </row>
    <row r="66" spans="1:12" x14ac:dyDescent="0.25">
      <c r="A66" s="66" t="s">
        <v>199</v>
      </c>
      <c r="B66" s="66" t="s">
        <v>200</v>
      </c>
      <c r="K66" s="66" t="s">
        <v>195</v>
      </c>
      <c r="L66" s="66" t="s">
        <v>196</v>
      </c>
    </row>
    <row r="67" spans="1:12" x14ac:dyDescent="0.25">
      <c r="A67" s="66" t="s">
        <v>203</v>
      </c>
      <c r="B67" s="66" t="s">
        <v>204</v>
      </c>
      <c r="K67" s="66" t="s">
        <v>197</v>
      </c>
      <c r="L67" s="66" t="s">
        <v>198</v>
      </c>
    </row>
    <row r="68" spans="1:12" x14ac:dyDescent="0.25">
      <c r="A68" s="66" t="s">
        <v>201</v>
      </c>
      <c r="B68" s="66" t="s">
        <v>202</v>
      </c>
      <c r="K68" s="66" t="s">
        <v>199</v>
      </c>
      <c r="L68" s="66" t="s">
        <v>200</v>
      </c>
    </row>
    <row r="69" spans="1:12" x14ac:dyDescent="0.25">
      <c r="A69" s="66" t="s">
        <v>207</v>
      </c>
      <c r="B69" s="66" t="s">
        <v>208</v>
      </c>
      <c r="K69" s="66" t="s">
        <v>201</v>
      </c>
      <c r="L69" s="66" t="s">
        <v>202</v>
      </c>
    </row>
    <row r="70" spans="1:12" x14ac:dyDescent="0.25">
      <c r="A70" s="66" t="s">
        <v>211</v>
      </c>
      <c r="B70" s="66" t="s">
        <v>212</v>
      </c>
      <c r="K70" s="66" t="s">
        <v>203</v>
      </c>
      <c r="L70" s="66" t="s">
        <v>204</v>
      </c>
    </row>
    <row r="71" spans="1:12" x14ac:dyDescent="0.25">
      <c r="A71" s="66" t="s">
        <v>209</v>
      </c>
      <c r="B71" s="66" t="s">
        <v>210</v>
      </c>
      <c r="K71" s="66" t="s">
        <v>205</v>
      </c>
      <c r="L71" s="66" t="s">
        <v>206</v>
      </c>
    </row>
    <row r="72" spans="1:12" x14ac:dyDescent="0.25">
      <c r="A72" s="66" t="s">
        <v>241</v>
      </c>
      <c r="B72" s="66" t="s">
        <v>242</v>
      </c>
      <c r="K72" s="66" t="s">
        <v>207</v>
      </c>
      <c r="L72" s="66" t="s">
        <v>208</v>
      </c>
    </row>
    <row r="73" spans="1:12" x14ac:dyDescent="0.25">
      <c r="A73" s="66" t="s">
        <v>153</v>
      </c>
      <c r="B73" s="66" t="s">
        <v>154</v>
      </c>
      <c r="K73" s="66" t="s">
        <v>209</v>
      </c>
      <c r="L73" s="66" t="s">
        <v>210</v>
      </c>
    </row>
    <row r="74" spans="1:12" x14ac:dyDescent="0.25">
      <c r="A74" s="66" t="s">
        <v>111</v>
      </c>
      <c r="B74" s="66" t="s">
        <v>112</v>
      </c>
      <c r="K74" s="66" t="s">
        <v>211</v>
      </c>
      <c r="L74" s="66" t="s">
        <v>212</v>
      </c>
    </row>
    <row r="75" spans="1:12" x14ac:dyDescent="0.25">
      <c r="A75" s="66" t="s">
        <v>205</v>
      </c>
      <c r="B75" s="66" t="s">
        <v>206</v>
      </c>
      <c r="K75" s="66" t="s">
        <v>213</v>
      </c>
      <c r="L75" s="66" t="s">
        <v>214</v>
      </c>
    </row>
    <row r="76" spans="1:12" x14ac:dyDescent="0.25">
      <c r="A76" s="66" t="s">
        <v>91</v>
      </c>
      <c r="B76" s="66" t="s">
        <v>92</v>
      </c>
      <c r="K76" s="66" t="s">
        <v>215</v>
      </c>
      <c r="L76" s="66" t="s">
        <v>216</v>
      </c>
    </row>
    <row r="77" spans="1:12" x14ac:dyDescent="0.25">
      <c r="A77" s="66" t="s">
        <v>215</v>
      </c>
      <c r="B77" s="66" t="s">
        <v>216</v>
      </c>
      <c r="K77" s="66" t="s">
        <v>217</v>
      </c>
      <c r="L77" s="66" t="s">
        <v>218</v>
      </c>
    </row>
    <row r="78" spans="1:12" x14ac:dyDescent="0.25">
      <c r="A78" s="66" t="s">
        <v>221</v>
      </c>
      <c r="B78" s="66" t="s">
        <v>222</v>
      </c>
      <c r="K78" s="66" t="s">
        <v>219</v>
      </c>
      <c r="L78" s="66" t="s">
        <v>220</v>
      </c>
    </row>
    <row r="79" spans="1:12" x14ac:dyDescent="0.25">
      <c r="A79" s="66" t="s">
        <v>217</v>
      </c>
      <c r="B79" s="66" t="s">
        <v>218</v>
      </c>
      <c r="K79" s="66" t="s">
        <v>221</v>
      </c>
      <c r="L79" s="66" t="s">
        <v>222</v>
      </c>
    </row>
    <row r="80" spans="1:12" x14ac:dyDescent="0.25">
      <c r="A80" s="66" t="s">
        <v>219</v>
      </c>
      <c r="B80" s="66" t="s">
        <v>220</v>
      </c>
      <c r="K80" s="66" t="s">
        <v>223</v>
      </c>
      <c r="L80" s="66" t="s">
        <v>224</v>
      </c>
    </row>
    <row r="81" spans="1:12" x14ac:dyDescent="0.25">
      <c r="A81" s="66" t="s">
        <v>223</v>
      </c>
      <c r="B81" s="66" t="s">
        <v>224</v>
      </c>
      <c r="K81" s="66" t="s">
        <v>227</v>
      </c>
      <c r="L81" s="66" t="s">
        <v>228</v>
      </c>
    </row>
    <row r="82" spans="1:12" x14ac:dyDescent="0.25">
      <c r="A82" s="66" t="s">
        <v>119</v>
      </c>
      <c r="B82" s="66" t="s">
        <v>120</v>
      </c>
      <c r="K82" s="66" t="s">
        <v>229</v>
      </c>
      <c r="L82" s="66" t="s">
        <v>230</v>
      </c>
    </row>
    <row r="83" spans="1:12" x14ac:dyDescent="0.25">
      <c r="A83" s="66" t="s">
        <v>227</v>
      </c>
      <c r="B83" s="66" t="s">
        <v>228</v>
      </c>
      <c r="K83" s="66" t="s">
        <v>231</v>
      </c>
      <c r="L83" s="66" t="s">
        <v>232</v>
      </c>
    </row>
    <row r="84" spans="1:12" x14ac:dyDescent="0.25">
      <c r="A84" s="66" t="s">
        <v>229</v>
      </c>
      <c r="B84" s="66" t="s">
        <v>230</v>
      </c>
      <c r="K84" s="66" t="s">
        <v>233</v>
      </c>
      <c r="L84" s="66" t="s">
        <v>234</v>
      </c>
    </row>
    <row r="85" spans="1:12" x14ac:dyDescent="0.25">
      <c r="A85" s="66" t="s">
        <v>235</v>
      </c>
      <c r="B85" s="66" t="s">
        <v>236</v>
      </c>
      <c r="K85" s="66" t="s">
        <v>235</v>
      </c>
      <c r="L85" s="66" t="s">
        <v>236</v>
      </c>
    </row>
    <row r="86" spans="1:12" x14ac:dyDescent="0.25">
      <c r="A86" s="66" t="s">
        <v>231</v>
      </c>
      <c r="B86" s="66" t="s">
        <v>232</v>
      </c>
      <c r="K86" s="66" t="s">
        <v>237</v>
      </c>
      <c r="L86" s="66" t="s">
        <v>238</v>
      </c>
    </row>
    <row r="87" spans="1:12" x14ac:dyDescent="0.25">
      <c r="A87" s="66" t="s">
        <v>233</v>
      </c>
      <c r="B87" s="66" t="s">
        <v>234</v>
      </c>
      <c r="K87" s="66" t="s">
        <v>239</v>
      </c>
      <c r="L87" s="66" t="s">
        <v>240</v>
      </c>
    </row>
    <row r="88" spans="1:12" x14ac:dyDescent="0.25">
      <c r="A88" s="66" t="s">
        <v>237</v>
      </c>
      <c r="B88" s="66" t="s">
        <v>238</v>
      </c>
      <c r="K88" s="66" t="s">
        <v>241</v>
      </c>
      <c r="L88" s="66" t="s">
        <v>242</v>
      </c>
    </row>
    <row r="89" spans="1:12" x14ac:dyDescent="0.25">
      <c r="A89" s="66" t="s">
        <v>239</v>
      </c>
      <c r="B89" s="66" t="s">
        <v>240</v>
      </c>
      <c r="K89" s="66" t="s">
        <v>243</v>
      </c>
      <c r="L89" s="66" t="s">
        <v>244</v>
      </c>
    </row>
    <row r="90" spans="1:12" x14ac:dyDescent="0.25">
      <c r="A90" s="66" t="s">
        <v>243</v>
      </c>
      <c r="B90" s="66" t="s">
        <v>244</v>
      </c>
    </row>
    <row r="91" spans="1:12" x14ac:dyDescent="0.25">
      <c r="A91" s="66" t="s">
        <v>245</v>
      </c>
      <c r="B91" s="66" t="s">
        <v>246</v>
      </c>
    </row>
    <row r="93" spans="1:12" x14ac:dyDescent="0.25">
      <c r="A93" s="66"/>
      <c r="B93" s="66"/>
    </row>
    <row r="94" spans="1:12" x14ac:dyDescent="0.25">
      <c r="A94" s="66"/>
      <c r="B94" s="66"/>
    </row>
    <row r="95" spans="1:12" x14ac:dyDescent="0.25">
      <c r="A95" s="66"/>
      <c r="B95" s="66"/>
    </row>
    <row r="96" spans="1:12" x14ac:dyDescent="0.25">
      <c r="A96" s="66"/>
      <c r="B96" s="66"/>
    </row>
    <row r="97" spans="1:2" x14ac:dyDescent="0.25">
      <c r="A97" s="66"/>
      <c r="B97" s="66"/>
    </row>
    <row r="98" spans="1:2" x14ac:dyDescent="0.25">
      <c r="A98" s="66"/>
      <c r="B98" s="66"/>
    </row>
    <row r="99" spans="1:2" x14ac:dyDescent="0.25">
      <c r="A99" s="66"/>
      <c r="B99" s="66"/>
    </row>
    <row r="100" spans="1:2" x14ac:dyDescent="0.25">
      <c r="A100" s="66"/>
      <c r="B100" s="66"/>
    </row>
    <row r="101" spans="1:2" x14ac:dyDescent="0.25">
      <c r="A101" s="66"/>
      <c r="B101" s="66"/>
    </row>
    <row r="102" spans="1:2" x14ac:dyDescent="0.25">
      <c r="A102" s="66"/>
      <c r="B102" s="66"/>
    </row>
    <row r="103" spans="1:2" x14ac:dyDescent="0.25">
      <c r="A103" s="66"/>
      <c r="B103" s="66"/>
    </row>
    <row r="104" spans="1:2" x14ac:dyDescent="0.25">
      <c r="A104" s="66"/>
      <c r="B104" s="66"/>
    </row>
    <row r="105" spans="1:2" x14ac:dyDescent="0.25">
      <c r="A105" s="66"/>
      <c r="B105" s="66"/>
    </row>
    <row r="106" spans="1:2" x14ac:dyDescent="0.25">
      <c r="A106" s="66"/>
      <c r="B106" s="66"/>
    </row>
    <row r="107" spans="1:2" x14ac:dyDescent="0.25">
      <c r="A107" s="66"/>
      <c r="B107" s="66"/>
    </row>
    <row r="108" spans="1:2" x14ac:dyDescent="0.25">
      <c r="A108" s="66"/>
      <c r="B108" s="66"/>
    </row>
    <row r="109" spans="1:2" x14ac:dyDescent="0.25">
      <c r="A109" s="66"/>
      <c r="B109" s="66"/>
    </row>
    <row r="110" spans="1:2" x14ac:dyDescent="0.25">
      <c r="A110" s="66"/>
      <c r="B110" s="66"/>
    </row>
    <row r="111" spans="1:2" x14ac:dyDescent="0.25">
      <c r="A111" s="66"/>
      <c r="B111" s="66"/>
    </row>
    <row r="112" spans="1:2" x14ac:dyDescent="0.25">
      <c r="A112" s="66"/>
      <c r="B112" s="66"/>
    </row>
    <row r="113" spans="1:2" x14ac:dyDescent="0.25">
      <c r="A113" s="66"/>
      <c r="B113" s="66"/>
    </row>
    <row r="114" spans="1:2" x14ac:dyDescent="0.25">
      <c r="A114" s="66"/>
      <c r="B114" s="66"/>
    </row>
    <row r="115" spans="1:2" x14ac:dyDescent="0.25">
      <c r="A115" s="66"/>
      <c r="B115" s="66"/>
    </row>
    <row r="116" spans="1:2" x14ac:dyDescent="0.25">
      <c r="A116" s="66"/>
      <c r="B116" s="66"/>
    </row>
    <row r="117" spans="1:2" x14ac:dyDescent="0.25">
      <c r="A117" s="66"/>
      <c r="B117" s="66"/>
    </row>
    <row r="118" spans="1:2" x14ac:dyDescent="0.25">
      <c r="A118" s="66"/>
      <c r="B118" s="66"/>
    </row>
    <row r="119" spans="1:2" x14ac:dyDescent="0.25">
      <c r="A119" s="66"/>
      <c r="B119" s="66"/>
    </row>
    <row r="120" spans="1:2" x14ac:dyDescent="0.25">
      <c r="A120" s="66"/>
      <c r="B120" s="66"/>
    </row>
    <row r="121" spans="1:2" x14ac:dyDescent="0.25">
      <c r="A121" s="66"/>
      <c r="B121" s="66"/>
    </row>
    <row r="122" spans="1:2" x14ac:dyDescent="0.25">
      <c r="A122" s="66"/>
      <c r="B122" s="66"/>
    </row>
    <row r="123" spans="1:2" x14ac:dyDescent="0.25">
      <c r="A123" s="66"/>
      <c r="B123" s="66"/>
    </row>
    <row r="124" spans="1:2" x14ac:dyDescent="0.25">
      <c r="A124" s="66"/>
      <c r="B124" s="66"/>
    </row>
    <row r="125" spans="1:2" x14ac:dyDescent="0.25">
      <c r="A125" s="66"/>
      <c r="B125" s="66"/>
    </row>
    <row r="126" spans="1:2" x14ac:dyDescent="0.25">
      <c r="A126" s="66"/>
      <c r="B126" s="66"/>
    </row>
    <row r="127" spans="1:2" x14ac:dyDescent="0.25">
      <c r="A127" s="66"/>
      <c r="B127" s="66"/>
    </row>
    <row r="128" spans="1:2" x14ac:dyDescent="0.25">
      <c r="A128" s="66"/>
      <c r="B128" s="66"/>
    </row>
    <row r="129" spans="1:2" x14ac:dyDescent="0.25">
      <c r="A129" s="66"/>
      <c r="B129" s="66"/>
    </row>
  </sheetData>
  <sortState xmlns:xlrd2="http://schemas.microsoft.com/office/spreadsheetml/2017/richdata2" ref="A99:B135">
    <sortCondition ref="A9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"/>
  <sheetViews>
    <sheetView workbookViewId="0">
      <selection activeCell="C18" sqref="C18"/>
    </sheetView>
  </sheetViews>
  <sheetFormatPr defaultRowHeight="15" x14ac:dyDescent="0.25"/>
  <cols>
    <col min="1" max="1" width="56.85546875" bestFit="1" customWidth="1"/>
    <col min="3" max="3" width="51.42578125" customWidth="1"/>
    <col min="4" max="4" width="43.140625" bestFit="1" customWidth="1"/>
  </cols>
  <sheetData>
    <row r="1" spans="1:4" x14ac:dyDescent="0.25">
      <c r="A1" s="3" t="s">
        <v>37</v>
      </c>
      <c r="C1" t="s">
        <v>90</v>
      </c>
      <c r="D1" t="s">
        <v>258</v>
      </c>
    </row>
    <row r="2" spans="1:4" x14ac:dyDescent="0.25">
      <c r="A2" s="2" t="s">
        <v>38</v>
      </c>
      <c r="C2" t="s">
        <v>255</v>
      </c>
      <c r="D2" s="75" t="s">
        <v>326</v>
      </c>
    </row>
    <row r="3" spans="1:4" x14ac:dyDescent="0.25">
      <c r="A3" s="2" t="s">
        <v>39</v>
      </c>
      <c r="C3" t="s">
        <v>256</v>
      </c>
      <c r="D3" t="s">
        <v>257</v>
      </c>
    </row>
    <row r="4" spans="1:4" x14ac:dyDescent="0.25">
      <c r="A4" s="2" t="s">
        <v>40</v>
      </c>
    </row>
    <row r="5" spans="1:4" x14ac:dyDescent="0.25">
      <c r="A5" s="2" t="s">
        <v>41</v>
      </c>
    </row>
    <row r="6" spans="1:4" x14ac:dyDescent="0.25">
      <c r="A6" s="4" t="s">
        <v>42</v>
      </c>
    </row>
    <row r="8" spans="1:4" x14ac:dyDescent="0.25">
      <c r="A8" s="7" t="s">
        <v>43</v>
      </c>
    </row>
    <row r="9" spans="1:4" x14ac:dyDescent="0.25">
      <c r="A9" t="str">
        <f>IF(SIF!B20="CANADA", "Duty Paid - Domestically Sourced - Supplier pays duties", " ")</f>
        <v xml:space="preserve"> </v>
      </c>
    </row>
    <row r="10" spans="1:4" x14ac:dyDescent="0.25">
      <c r="A10" t="str">
        <f>IF(SIF!B20="CANADA", "Excise Bonded - Domestically Sourced - MBLL pays duties", " ")</f>
        <v xml:space="preserve"> </v>
      </c>
    </row>
    <row r="11" spans="1:4" x14ac:dyDescent="0.25">
      <c r="A11" t="s">
        <v>326</v>
      </c>
    </row>
    <row r="12" spans="1:4" x14ac:dyDescent="0.25">
      <c r="A12" t="str">
        <f>IF(SIF!B20="CANADA", " ", "CSB - imported beer - all imported sourced beer")</f>
        <v>CSB - imported beer - all imported sourced beer</v>
      </c>
    </row>
    <row r="14" spans="1:4" x14ac:dyDescent="0.25">
      <c r="A14" s="8" t="s">
        <v>44</v>
      </c>
    </row>
    <row r="15" spans="1:4" x14ac:dyDescent="0.25">
      <c r="A15" s="5" t="s">
        <v>45</v>
      </c>
    </row>
    <row r="16" spans="1:4" x14ac:dyDescent="0.25">
      <c r="A16" s="6" t="s">
        <v>46</v>
      </c>
    </row>
    <row r="18" spans="1:1" s="1" customFormat="1" x14ac:dyDescent="0.25"/>
    <row r="19" spans="1:1" x14ac:dyDescent="0.25">
      <c r="A19" s="11" t="s">
        <v>50</v>
      </c>
    </row>
    <row r="20" spans="1:1" x14ac:dyDescent="0.25">
      <c r="A20" s="9" t="s">
        <v>51</v>
      </c>
    </row>
    <row r="21" spans="1:1" x14ac:dyDescent="0.25">
      <c r="A21" s="10" t="s">
        <v>52</v>
      </c>
    </row>
    <row r="22" spans="1:1" x14ac:dyDescent="0.25">
      <c r="A22" s="9" t="s">
        <v>53</v>
      </c>
    </row>
    <row r="23" spans="1:1" x14ac:dyDescent="0.25">
      <c r="A23" s="10" t="s">
        <v>54</v>
      </c>
    </row>
    <row r="24" spans="1:1" x14ac:dyDescent="0.25">
      <c r="A24" s="9" t="s">
        <v>55</v>
      </c>
    </row>
    <row r="25" spans="1:1" x14ac:dyDescent="0.25">
      <c r="A25" s="10" t="s">
        <v>56</v>
      </c>
    </row>
    <row r="26" spans="1:1" x14ac:dyDescent="0.25">
      <c r="A26" s="9" t="s">
        <v>57</v>
      </c>
    </row>
    <row r="27" spans="1:1" x14ac:dyDescent="0.25">
      <c r="A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864FEB53B0E041A76A17CD43A04A28" ma:contentTypeVersion="12" ma:contentTypeDescription="Create a new document." ma:contentTypeScope="" ma:versionID="7c291c737c96d08465abbe33907c4207">
  <xsd:schema xmlns:xsd="http://www.w3.org/2001/XMLSchema" xmlns:xs="http://www.w3.org/2001/XMLSchema" xmlns:p="http://schemas.microsoft.com/office/2006/metadata/properties" xmlns:ns3="3ed7015c-3088-4573-a2b5-1c16df166eeb" xmlns:ns4="b7bfb68b-a3bb-4a28-a4e0-f34ef2d57dd6" targetNamespace="http://schemas.microsoft.com/office/2006/metadata/properties" ma:root="true" ma:fieldsID="b9f1bf64bc49e56f7739d8f34b988bd1" ns3:_="" ns4:_="">
    <xsd:import namespace="3ed7015c-3088-4573-a2b5-1c16df166eeb"/>
    <xsd:import namespace="b7bfb68b-a3bb-4a28-a4e0-f34ef2d57dd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d7015c-3088-4573-a2b5-1c16df166e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bfb68b-a3bb-4a28-a4e0-f34ef2d57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819187-39E6-4081-BFA5-588503D4AFF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1BB7848-EC67-4127-BA93-861410EABB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d7015c-3088-4573-a2b5-1c16df166eeb"/>
    <ds:schemaRef ds:uri="b7bfb68b-a3bb-4a28-a4e0-f34ef2d57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4F64A5-13D3-4E16-A78D-A9656FACE5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SIF</vt:lpstr>
      <vt:lpstr>COUNTRIES</vt:lpstr>
      <vt:lpstr>Dropdowns</vt:lpstr>
      <vt:lpstr>CANADA</vt:lpstr>
      <vt:lpstr>CANADA_PROVINCE</vt:lpstr>
      <vt:lpstr>INTERNATIONAL</vt:lpstr>
      <vt:lpstr>ShippingTerms</vt:lpstr>
      <vt:lpstr>SmallProducer</vt:lpstr>
    </vt:vector>
  </TitlesOfParts>
  <Company>Manitoba Liquor &amp; Lotteries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O'Leary</dc:creator>
  <cp:lastModifiedBy>Adam Fidler</cp:lastModifiedBy>
  <cp:lastPrinted>2018-04-06T19:25:51Z</cp:lastPrinted>
  <dcterms:created xsi:type="dcterms:W3CDTF">2017-06-01T19:29:30Z</dcterms:created>
  <dcterms:modified xsi:type="dcterms:W3CDTF">2024-04-11T18:42:28Z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0x0101002D864FEB53B0E041A76A17CD43A04A28</vt:lpwstr>
  </property>
</Properties>
</file>