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0" documentId="8_{8B455D98-5E2A-4BAE-9F22-99E37E3C7980}" xr6:coauthVersionLast="46" xr6:coauthVersionMax="46" xr10:uidLastSave="{00000000-0000-0000-0000-000000000000}"/>
  <workbookProtection workbookAlgorithmName="SHA-512" workbookHashValue="vOKf+p+zZ1trPQpOmsiUkkJKNHt1V9Dg+G3tRwqL89km8NQCqqz42kgyM9832/I808lsmIJCDk1wtR0zrEem9g==" workbookSaltValue="MV0tQ9Zx1g1NOvy+4fRmTw==" workbookSpinCount="100000" lockStructure="1"/>
  <bookViews>
    <workbookView xWindow="-28920" yWindow="-2850" windowWidth="29040" windowHeight="15840" xr2:uid="{00000000-000D-0000-FFFF-FFFF00000000}"/>
  </bookViews>
  <sheets>
    <sheet name="Application Form" sheetId="1" r:id="rId1"/>
    <sheet name="Data Validation" sheetId="4" state="hidden" r:id="rId2"/>
  </sheets>
  <definedNames>
    <definedName name="Body">'Data Validation'!$AH$2:$AH$4</definedName>
    <definedName name="Brandy">'Data Validation'!$S$2:$S$4</definedName>
    <definedName name="Canada">'Data Validation'!$AW$2:$AW$22</definedName>
    <definedName name="Cava">'Data Validation'!$L$2:$L$10</definedName>
    <definedName name="Certificate">'Data Validation'!$AF$2:$AF$4</definedName>
    <definedName name="Champagne">'Data Validation'!$M$2:$M$5</definedName>
    <definedName name="CM_Duties_Canada">'Data Validation'!$AZ$8:$AZ$9</definedName>
    <definedName name="CM_Duties_Int">'Data Validation'!$AZ$11</definedName>
    <definedName name="Currency">'Data Validation'!$AE$2:$AE$9</definedName>
    <definedName name="Duties">'Data Validation'!$AD$2:$AD$4</definedName>
    <definedName name="Duties_Canada">'Data Validation'!$AZ$2:$AZ$3</definedName>
    <definedName name="Duties_International">'Data Validation'!$AZ$5</definedName>
    <definedName name="Flavour">'Data Validation'!$AI$2:$AI$9</definedName>
    <definedName name="Flavoured">'Data Validation'!$H$2:$H$10</definedName>
    <definedName name="Fortified">Table16[Fortified]</definedName>
    <definedName name="Fruit">'Data Validation'!$G$2:$G$10</definedName>
    <definedName name="Gin">'Data Validation'!$T$2:$T$3</definedName>
    <definedName name="International">'Data Validation'!$AY$2:$AY$32</definedName>
    <definedName name="International_2">'Data Validation'!$BD$2:$BE$68</definedName>
    <definedName name="Liqueur">'Data Validation'!$U$2:$U$20</definedName>
    <definedName name="Madeira">'Data Validation'!$O$2:$O$5</definedName>
    <definedName name="MBLL_Source_Point">'Data Validation'!$AU$2:$AU$4</definedName>
    <definedName name="MiscSpirit">'Data Validation'!$V$2:$V$3</definedName>
    <definedName name="Other">'Data Validation'!$Q$2:$Q$32</definedName>
    <definedName name="Payee">'Data Validation'!$AG$2:$AG$3</definedName>
    <definedName name="Port">Table3[Port]</definedName>
    <definedName name="_xlnm.Print_Area" localSheetId="0">'Application Form'!$A:$I</definedName>
    <definedName name="ProductType">Table5[Product Type]</definedName>
    <definedName name="Prosecco">'Data Validation'!$N$2</definedName>
    <definedName name="Red">'Data Validation'!$I$2:$I$19</definedName>
    <definedName name="Rosé">'Data Validation'!$K$2:$K$19</definedName>
    <definedName name="Rum">'Data Validation'!$W$2:$W$5</definedName>
    <definedName name="ShippingTerms">'Data Validation'!$AK$2:$AK$4</definedName>
    <definedName name="Sparkling">'Data Validation'!$E$2:$E$4</definedName>
    <definedName name="Spirit">'Data Validation'!$R$2:$R$9</definedName>
    <definedName name="States">'Data Validation'!$AL$2:$AL$41</definedName>
    <definedName name="Still">Table7[Still]</definedName>
    <definedName name="Subtype">'Data Validation'!$C$2:$C$4</definedName>
    <definedName name="Tequila">'Data Validation'!$X$2:$X$5</definedName>
    <definedName name="U.S.A.">'Data Validation'!$AX$2:$AX$21</definedName>
    <definedName name="Vodka">'Data Validation'!$Y$2:$Y$5</definedName>
    <definedName name="Whisky">'Data Validation'!$Z$2:$Z$11</definedName>
    <definedName name="White">'Data Validation'!$J$2:$J$17</definedName>
    <definedName name="Wine">'Data Validation'!$B$2:$B$7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 a="1"/>
  <c r="F69" i="1" s="1"/>
  <c r="H40" i="1" l="1"/>
  <c r="C24" i="1"/>
  <c r="A16" i="1"/>
  <c r="B41" i="1" l="1"/>
  <c r="C14" i="1" l="1"/>
  <c r="D25" i="1" l="1"/>
  <c r="G13" i="1"/>
  <c r="C16" i="1" l="1"/>
  <c r="G16" i="1"/>
  <c r="B3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<sst xmlns="http://schemas.openxmlformats.org/spreadsheetml/2006/main" count="1060" uniqueCount="715">
  <si>
    <t>Wine</t>
  </si>
  <si>
    <t>Spirit</t>
  </si>
  <si>
    <t>Product Type</t>
  </si>
  <si>
    <t>Red</t>
  </si>
  <si>
    <t>Still</t>
  </si>
  <si>
    <t>Sparkling</t>
  </si>
  <si>
    <t>White</t>
  </si>
  <si>
    <t>Rosé</t>
  </si>
  <si>
    <t>Blend - Varietal</t>
  </si>
  <si>
    <t>Blend - Generic</t>
  </si>
  <si>
    <t>Barbera</t>
  </si>
  <si>
    <t>Carmenere</t>
  </si>
  <si>
    <t>Cabernet Franc</t>
  </si>
  <si>
    <t>Cabernet Sauvginon</t>
  </si>
  <si>
    <t>Gamay</t>
  </si>
  <si>
    <t>Grenache</t>
  </si>
  <si>
    <t>Nebbiolo</t>
  </si>
  <si>
    <t>Malbec</t>
  </si>
  <si>
    <t>Merlot</t>
  </si>
  <si>
    <t>Pinot Noir</t>
  </si>
  <si>
    <t>Pinotage</t>
  </si>
  <si>
    <t>Sangiovese</t>
  </si>
  <si>
    <t>Shiraz/Syrah</t>
  </si>
  <si>
    <t>Tempranillo</t>
  </si>
  <si>
    <t>Zinfandel</t>
  </si>
  <si>
    <t>Other</t>
  </si>
  <si>
    <t>Chardonnay</t>
  </si>
  <si>
    <t>Chenin Blanc</t>
  </si>
  <si>
    <t>Colombard</t>
  </si>
  <si>
    <t>Gewurztraminer</t>
  </si>
  <si>
    <t>Muscat/Moscato</t>
  </si>
  <si>
    <t>Pinot Blanc</t>
  </si>
  <si>
    <t>Pinot Gris</t>
  </si>
  <si>
    <t>Riesling</t>
  </si>
  <si>
    <t>Sauvignon Blanc</t>
  </si>
  <si>
    <t>Semillon</t>
  </si>
  <si>
    <t>Torrontes</t>
  </si>
  <si>
    <t>Vidal</t>
  </si>
  <si>
    <t>Viognier</t>
  </si>
  <si>
    <t>Cava</t>
  </si>
  <si>
    <t>Champagne</t>
  </si>
  <si>
    <t>Brandy</t>
  </si>
  <si>
    <t>Gin</t>
  </si>
  <si>
    <t>Liqueur</t>
  </si>
  <si>
    <t>Miscellaneous Spirit</t>
  </si>
  <si>
    <t>Rum</t>
  </si>
  <si>
    <t>Vodka</t>
  </si>
  <si>
    <t>Whisky</t>
  </si>
  <si>
    <t>Tequila</t>
  </si>
  <si>
    <t>Armanac</t>
  </si>
  <si>
    <t>Dry</t>
  </si>
  <si>
    <t>Amaretto</t>
  </si>
  <si>
    <t>Grappa</t>
  </si>
  <si>
    <t>Flavoured</t>
  </si>
  <si>
    <t>Bourbon</t>
  </si>
  <si>
    <t>Geneva</t>
  </si>
  <si>
    <t>Apricot</t>
  </si>
  <si>
    <t>Dark</t>
  </si>
  <si>
    <t>Mezcal</t>
  </si>
  <si>
    <t>Regular</t>
  </si>
  <si>
    <t>Canadian</t>
  </si>
  <si>
    <t>Cognac</t>
  </si>
  <si>
    <t>Banana</t>
  </si>
  <si>
    <t>Light</t>
  </si>
  <si>
    <t>Tequila Gold</t>
  </si>
  <si>
    <t>Cherry</t>
  </si>
  <si>
    <t xml:space="preserve">White </t>
  </si>
  <si>
    <t>Tequila White</t>
  </si>
  <si>
    <t>Irish Blended</t>
  </si>
  <si>
    <t>Chocolate</t>
  </si>
  <si>
    <t>Irish Pot Still</t>
  </si>
  <si>
    <t>Coconut</t>
  </si>
  <si>
    <t>Irish Single Malt</t>
  </si>
  <si>
    <t>Coffee</t>
  </si>
  <si>
    <t>Scotch Blended</t>
  </si>
  <si>
    <t>Cream</t>
  </si>
  <si>
    <t>Scotch Pure Malt</t>
  </si>
  <si>
    <t>Herbal</t>
  </si>
  <si>
    <t>Scotch Single Malt</t>
  </si>
  <si>
    <t>Licorice/Anise</t>
  </si>
  <si>
    <t>Mint</t>
  </si>
  <si>
    <t>Miscellaneous Flavour</t>
  </si>
  <si>
    <t>Miscellaneous Fruit</t>
  </si>
  <si>
    <t>Nut</t>
  </si>
  <si>
    <t>Orange</t>
  </si>
  <si>
    <t>Peach</t>
  </si>
  <si>
    <t>Raspberry</t>
  </si>
  <si>
    <t>Strawberry</t>
  </si>
  <si>
    <t>(Other)</t>
  </si>
  <si>
    <t>MiscSpirit</t>
  </si>
  <si>
    <t>PRODUCT INFORMATION:</t>
  </si>
  <si>
    <t>Full Product Name:</t>
  </si>
  <si>
    <t>Producer Name:</t>
  </si>
  <si>
    <t>Containers per selling unit:</t>
  </si>
  <si>
    <t>Units per Case:</t>
  </si>
  <si>
    <t>Cases/Layer:</t>
  </si>
  <si>
    <t>Layers/Pallet:</t>
  </si>
  <si>
    <t>Full Pallet =</t>
  </si>
  <si>
    <t>Container Type:</t>
  </si>
  <si>
    <t>Closure Type:</t>
  </si>
  <si>
    <t>Container Type</t>
  </si>
  <si>
    <t>Bottle</t>
  </si>
  <si>
    <t>Can</t>
  </si>
  <si>
    <t>Other (please specify)</t>
  </si>
  <si>
    <t>Package Material</t>
  </si>
  <si>
    <t>Aluminium</t>
  </si>
  <si>
    <t>Bag-in-a-Box</t>
  </si>
  <si>
    <t>Ceramic</t>
  </si>
  <si>
    <t>Glass - Clear</t>
  </si>
  <si>
    <t>Glass - Coloured</t>
  </si>
  <si>
    <t>Plastic</t>
  </si>
  <si>
    <t>Tetra Pak</t>
  </si>
  <si>
    <t>Closure Type</t>
  </si>
  <si>
    <t>Bottle Cap</t>
  </si>
  <si>
    <t>Champagne Cork</t>
  </si>
  <si>
    <t>Cork</t>
  </si>
  <si>
    <t>Foil</t>
  </si>
  <si>
    <t>Screw Top</t>
  </si>
  <si>
    <t>Sealer Top</t>
  </si>
  <si>
    <t>Spout</t>
  </si>
  <si>
    <t>Tab</t>
  </si>
  <si>
    <t>Vinolok</t>
  </si>
  <si>
    <t>SHIPPING DETAILS:</t>
  </si>
  <si>
    <t>PRICING DETAILS:</t>
  </si>
  <si>
    <t>Pick up Location:</t>
  </si>
  <si>
    <t>Address:</t>
  </si>
  <si>
    <t>Country of Origin:</t>
  </si>
  <si>
    <t>Supplier's Currency:</t>
  </si>
  <si>
    <t>Shipping Terms:</t>
  </si>
  <si>
    <t>PAYMENT DETAILS:</t>
  </si>
  <si>
    <t>City/Country:</t>
  </si>
  <si>
    <t>Phone Number:</t>
  </si>
  <si>
    <t>E-mail Address:</t>
  </si>
  <si>
    <t>AGENT DETAILS:</t>
  </si>
  <si>
    <t>Company:</t>
  </si>
  <si>
    <t>Contact Person:</t>
  </si>
  <si>
    <t>List Type:</t>
  </si>
  <si>
    <t>Classification:</t>
  </si>
  <si>
    <t>Family Grouping:</t>
  </si>
  <si>
    <t>Quantity:</t>
  </si>
  <si>
    <t xml:space="preserve">Other Attributes: </t>
  </si>
  <si>
    <t>Type:</t>
  </si>
  <si>
    <t>Sub Type:</t>
  </si>
  <si>
    <t>cases</t>
  </si>
  <si>
    <t>Alcohol/volume:</t>
  </si>
  <si>
    <t>Duties:</t>
  </si>
  <si>
    <t>Duties</t>
  </si>
  <si>
    <t>Payee</t>
  </si>
  <si>
    <t>Agent</t>
  </si>
  <si>
    <t>Supplier</t>
  </si>
  <si>
    <r>
      <t xml:space="preserve">Payee/Supplier # </t>
    </r>
    <r>
      <rPr>
        <b/>
        <sz val="8"/>
        <color theme="1"/>
        <rFont val="Calibri"/>
        <family val="2"/>
        <scheme val="minor"/>
      </rPr>
      <t>(if known)</t>
    </r>
    <r>
      <rPr>
        <b/>
        <sz val="10"/>
        <color theme="1"/>
        <rFont val="Calibri"/>
        <family val="2"/>
        <scheme val="minor"/>
      </rPr>
      <t>:</t>
    </r>
  </si>
  <si>
    <t>Body</t>
  </si>
  <si>
    <t>Flavour</t>
  </si>
  <si>
    <t>Fragrant - aromatic &amp; perfumed</t>
  </si>
  <si>
    <t>Crisp - lively &amp; refreshing</t>
  </si>
  <si>
    <t>Fruity - fruit-forward &amp; friendly</t>
  </si>
  <si>
    <t>Earthy - from nature &amp; soil</t>
  </si>
  <si>
    <t>Spicy - savoury &amp; flavourful</t>
  </si>
  <si>
    <t>Oaky - toasty &amp; woody</t>
  </si>
  <si>
    <t>Luscious - concentrated &amp; unique</t>
  </si>
  <si>
    <t>Bold - robust &amp; multi-layered</t>
  </si>
  <si>
    <t>SHIPPING CASE DETAILS:</t>
  </si>
  <si>
    <t>Light - soft &amp; round</t>
  </si>
  <si>
    <t>Medium - balanced &amp; supple</t>
  </si>
  <si>
    <t>Full - rich &amp; intense</t>
  </si>
  <si>
    <r>
      <rPr>
        <sz val="8"/>
        <color theme="1"/>
        <rFont val="Calibri"/>
        <family val="2"/>
      </rPr>
      <t xml:space="preserve">← </t>
    </r>
    <r>
      <rPr>
        <sz val="8"/>
        <color theme="1"/>
        <rFont val="Calibri"/>
        <family val="2"/>
        <scheme val="minor"/>
      </rPr>
      <t>shipping container code (14 digits)</t>
    </r>
  </si>
  <si>
    <t>Shipping Terms</t>
  </si>
  <si>
    <t>Indicate to whom MBLL is to make payment. If Agent is selected, a Letter of Authorization from the supplier must be on file for MBLL to issue payment.</t>
  </si>
  <si>
    <t>A letter of representation is required if not on file.</t>
  </si>
  <si>
    <t>MANITOBA LIQUOR &amp; LOTTERIES</t>
  </si>
  <si>
    <t>Indicate where product is located for MBLL to source.</t>
  </si>
  <si>
    <t>Special Instructions:</t>
  </si>
  <si>
    <t>Agent # (if known):</t>
  </si>
  <si>
    <t>Prosecco</t>
  </si>
  <si>
    <t>Macabeu</t>
  </si>
  <si>
    <t>Parellada</t>
  </si>
  <si>
    <t>Xarel-lo</t>
  </si>
  <si>
    <t>Garnacha</t>
  </si>
  <si>
    <t>Monastrell</t>
  </si>
  <si>
    <t>Blend</t>
  </si>
  <si>
    <t>Pinot Meunier</t>
  </si>
  <si>
    <t>Glera</t>
  </si>
  <si>
    <t>Shippers Currency</t>
  </si>
  <si>
    <t>Canadian Dollar</t>
  </si>
  <si>
    <t>USD</t>
  </si>
  <si>
    <t>Euro €</t>
  </si>
  <si>
    <t>British Pound</t>
  </si>
  <si>
    <t>Australian Dollar</t>
  </si>
  <si>
    <t>New Zealand Dollar</t>
  </si>
  <si>
    <t>South Africa Rand</t>
  </si>
  <si>
    <t>Certificate</t>
  </si>
  <si>
    <t>Yes</t>
  </si>
  <si>
    <t>No</t>
  </si>
  <si>
    <r>
      <t xml:space="preserve">Case Cost </t>
    </r>
    <r>
      <rPr>
        <b/>
        <sz val="8"/>
        <color theme="1"/>
        <rFont val="Calibri"/>
        <family val="2"/>
        <scheme val="minor"/>
      </rPr>
      <t>(in supplier's currency)</t>
    </r>
    <r>
      <rPr>
        <b/>
        <sz val="10"/>
        <color theme="1"/>
        <rFont val="Calibri"/>
        <family val="2"/>
        <scheme val="minor"/>
      </rPr>
      <t>:</t>
    </r>
  </si>
  <si>
    <t>Indicate all applicable attributes: (Gift Box, Gluten Free, Fair Trade, Organic, Kosher, etc.)</t>
  </si>
  <si>
    <t>N/A</t>
  </si>
  <si>
    <r>
      <t>Payee</t>
    </r>
    <r>
      <rPr>
        <b/>
        <sz val="10"/>
        <color theme="1"/>
        <rFont val="Calibri"/>
        <family val="2"/>
        <scheme val="minor"/>
      </rPr>
      <t>:</t>
    </r>
  </si>
  <si>
    <t>One serving = 2 oz. spirit or 5 oz. wine</t>
  </si>
  <si>
    <t>Fortified</t>
  </si>
  <si>
    <t>Port</t>
  </si>
  <si>
    <t>Sherry</t>
  </si>
  <si>
    <t>Madeira</t>
  </si>
  <si>
    <t>Vermouth</t>
  </si>
  <si>
    <t>Lime</t>
  </si>
  <si>
    <t>Lemon</t>
  </si>
  <si>
    <t>Single unit or Multi-pack:</t>
  </si>
  <si>
    <t>Country of Origin</t>
  </si>
  <si>
    <t>Antigua &amp; Barbuda</t>
  </si>
  <si>
    <t>Argentina</t>
  </si>
  <si>
    <t>Austria</t>
  </si>
  <si>
    <t>Australia</t>
  </si>
  <si>
    <t>Bosnia</t>
  </si>
  <si>
    <t>Barbados</t>
  </si>
  <si>
    <t>Belgium</t>
  </si>
  <si>
    <t>Bulgaria</t>
  </si>
  <si>
    <t>Bermuda</t>
  </si>
  <si>
    <t>Brazil</t>
  </si>
  <si>
    <t>Bahamas</t>
  </si>
  <si>
    <t>Belize</t>
  </si>
  <si>
    <t>Canada</t>
  </si>
  <si>
    <t>Switzerland</t>
  </si>
  <si>
    <t>Chile</t>
  </si>
  <si>
    <t>China</t>
  </si>
  <si>
    <t>Colombia</t>
  </si>
  <si>
    <t>Cuba</t>
  </si>
  <si>
    <t>Cyprus</t>
  </si>
  <si>
    <t>Czech Republic</t>
  </si>
  <si>
    <t>Germany</t>
  </si>
  <si>
    <t>Denmark</t>
  </si>
  <si>
    <t>Dominican Republic</t>
  </si>
  <si>
    <t>Algeria</t>
  </si>
  <si>
    <t>Estonia</t>
  </si>
  <si>
    <t>Spain</t>
  </si>
  <si>
    <t>Ethiopia</t>
  </si>
  <si>
    <t>Finland</t>
  </si>
  <si>
    <t>France</t>
  </si>
  <si>
    <t>United Kingdom</t>
  </si>
  <si>
    <t>Republic of Georgia</t>
  </si>
  <si>
    <t>Greece</t>
  </si>
  <si>
    <t>Guatemala</t>
  </si>
  <si>
    <t>Guyana</t>
  </si>
  <si>
    <t>Croatia</t>
  </si>
  <si>
    <t>Haiti</t>
  </si>
  <si>
    <t>Hungary</t>
  </si>
  <si>
    <t>Ireland</t>
  </si>
  <si>
    <t>Israel</t>
  </si>
  <si>
    <t>India</t>
  </si>
  <si>
    <t>Iceland</t>
  </si>
  <si>
    <t>Italy</t>
  </si>
  <si>
    <t>Jamaica</t>
  </si>
  <si>
    <t>Japan</t>
  </si>
  <si>
    <t>Kenya</t>
  </si>
  <si>
    <t>North Korea</t>
  </si>
  <si>
    <t>South Korea</t>
  </si>
  <si>
    <t>Kazakhstan</t>
  </si>
  <si>
    <t>Laos</t>
  </si>
  <si>
    <t>Lebanon</t>
  </si>
  <si>
    <t>St. Lucia</t>
  </si>
  <si>
    <t>Lithuania</t>
  </si>
  <si>
    <t>Latvia</t>
  </si>
  <si>
    <t>Morocco</t>
  </si>
  <si>
    <t>Republic of Moldova</t>
  </si>
  <si>
    <t>Macedonia</t>
  </si>
  <si>
    <t>Martinique</t>
  </si>
  <si>
    <t>Mauritius</t>
  </si>
  <si>
    <t>Mexico</t>
  </si>
  <si>
    <t>Nicaragua</t>
  </si>
  <si>
    <t>Netherlands</t>
  </si>
  <si>
    <t>Norway</t>
  </si>
  <si>
    <t>New Zealand</t>
  </si>
  <si>
    <t>Panama</t>
  </si>
  <si>
    <t>Peru</t>
  </si>
  <si>
    <t>Philippines</t>
  </si>
  <si>
    <t>Poland</t>
  </si>
  <si>
    <t>Puerto Rico</t>
  </si>
  <si>
    <t>Portugal</t>
  </si>
  <si>
    <t>Romania</t>
  </si>
  <si>
    <t>Serbia &amp; Montenegro</t>
  </si>
  <si>
    <t>Russia</t>
  </si>
  <si>
    <t>Sweden</t>
  </si>
  <si>
    <t>Singapore</t>
  </si>
  <si>
    <t>Slovenia</t>
  </si>
  <si>
    <t>Slovakia</t>
  </si>
  <si>
    <t>Sri Lanka</t>
  </si>
  <si>
    <t>El Salvador</t>
  </si>
  <si>
    <t>Thailand</t>
  </si>
  <si>
    <t>Tunisia</t>
  </si>
  <si>
    <t>Turkey</t>
  </si>
  <si>
    <t>Trinidad and Tobago</t>
  </si>
  <si>
    <t>Ukraine</t>
  </si>
  <si>
    <t>Uruguay</t>
  </si>
  <si>
    <t>Venezuela</t>
  </si>
  <si>
    <t>Virgin Islands, British</t>
  </si>
  <si>
    <t>Virgin Islands, US</t>
  </si>
  <si>
    <t>Vietnam</t>
  </si>
  <si>
    <t>West Indies</t>
  </si>
  <si>
    <t>South Africa</t>
  </si>
  <si>
    <t>Zimbabwe</t>
  </si>
  <si>
    <t>Container Size (ml):</t>
  </si>
  <si>
    <t>Apera</t>
  </si>
  <si>
    <t>Icewine</t>
  </si>
  <si>
    <t>Fruit</t>
  </si>
  <si>
    <t>Cranberry</t>
  </si>
  <si>
    <t>Sercial</t>
  </si>
  <si>
    <t>Verdelho</t>
  </si>
  <si>
    <t>Bual</t>
  </si>
  <si>
    <t>Malmsey</t>
  </si>
  <si>
    <t>Ruby</t>
  </si>
  <si>
    <t>LBV</t>
  </si>
  <si>
    <t>Tawny</t>
  </si>
  <si>
    <t>Colheita</t>
  </si>
  <si>
    <t>Quinta</t>
  </si>
  <si>
    <t>Vintage</t>
  </si>
  <si>
    <t>Crusted</t>
  </si>
  <si>
    <t>SCC #:</t>
  </si>
  <si>
    <t>Container Material:</t>
  </si>
  <si>
    <t>States</t>
  </si>
  <si>
    <t>U.S.A.</t>
  </si>
  <si>
    <t>Alabama</t>
  </si>
  <si>
    <t>Arkansas</t>
  </si>
  <si>
    <t>Arizona</t>
  </si>
  <si>
    <t>California</t>
  </si>
  <si>
    <t>Colorado</t>
  </si>
  <si>
    <t>Conneticut</t>
  </si>
  <si>
    <t>Delaware</t>
  </si>
  <si>
    <t>Florida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</si>
  <si>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</si>
  <si>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</si>
  <si>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</si>
  <si>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</si>
  <si>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</si>
  <si>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</si>
  <si>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</si>
  <si>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</si>
  <si>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</si>
  <si>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</si>
  <si>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</si>
  <si>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</si>
  <si>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</si>
  <si>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</si>
  <si>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Montana</t>
  </si>
  <si>
    <t>North Carolina</t>
  </si>
  <si>
    <t>North Dakota</t>
  </si>
  <si>
    <t>New Hampshire</t>
  </si>
  <si>
    <t>New Jersey</t>
  </si>
  <si>
    <t>Nevada</t>
  </si>
  <si>
    <t>New York</t>
  </si>
  <si>
    <t>Ohio</t>
  </si>
  <si>
    <t>Oklahoma</t>
  </si>
  <si>
    <t>Oregon</t>
  </si>
  <si>
    <t>Pennsylvania</t>
  </si>
  <si>
    <t>South Carolina</t>
  </si>
  <si>
    <t>Tennessee</t>
  </si>
  <si>
    <t>Texas</t>
  </si>
  <si>
    <t>Utah</t>
  </si>
  <si>
    <t>Vermont</t>
  </si>
  <si>
    <t>Washington State</t>
  </si>
  <si>
    <t>Wisconsin</t>
  </si>
  <si>
    <t>Does this contain caffeine?:</t>
  </si>
  <si>
    <t>UPC/EAN/GTIN:</t>
  </si>
  <si>
    <t>Product Type:</t>
  </si>
  <si>
    <t>Beer</t>
  </si>
  <si>
    <t>Ale</t>
  </si>
  <si>
    <t>Lager</t>
  </si>
  <si>
    <t>Pale</t>
  </si>
  <si>
    <t>Assortment/Taster Pack</t>
  </si>
  <si>
    <t>Flavoured Beer</t>
  </si>
  <si>
    <t>Wheat</t>
  </si>
  <si>
    <t>Belgian</t>
  </si>
  <si>
    <t xml:space="preserve">Low Alcohol </t>
  </si>
  <si>
    <t>Stout</t>
  </si>
  <si>
    <t>Porter</t>
  </si>
  <si>
    <t>Cider</t>
  </si>
  <si>
    <t>Apple</t>
  </si>
  <si>
    <t>Pear</t>
  </si>
  <si>
    <t>Refreshment</t>
  </si>
  <si>
    <t>Cooler</t>
  </si>
  <si>
    <t>Spirit Based</t>
  </si>
  <si>
    <t>Wine Based</t>
  </si>
  <si>
    <t>Malt Based</t>
  </si>
  <si>
    <t>RTD</t>
  </si>
  <si>
    <t>Non-Alcohol</t>
  </si>
  <si>
    <t>Citrus</t>
  </si>
  <si>
    <t>Cocktail</t>
  </si>
  <si>
    <t>Freezer Pouch</t>
  </si>
  <si>
    <t>Soda</t>
  </si>
  <si>
    <t>Tea</t>
  </si>
  <si>
    <t>Other (Please Specify)</t>
  </si>
  <si>
    <t>Column1</t>
  </si>
  <si>
    <t>Item #:</t>
  </si>
  <si>
    <t>Micro Level:</t>
  </si>
  <si>
    <t>Event date:</t>
  </si>
  <si>
    <t>Set up By:</t>
  </si>
  <si>
    <t>Return to:</t>
  </si>
  <si>
    <t>New Supplier:</t>
  </si>
  <si>
    <t>New Set-up:</t>
  </si>
  <si>
    <t>Update:</t>
  </si>
  <si>
    <t>Store #:</t>
  </si>
  <si>
    <t>Customer:</t>
  </si>
  <si>
    <t>Need back by:</t>
  </si>
  <si>
    <t>Submitted date:</t>
  </si>
  <si>
    <t>Freight Code:</t>
  </si>
  <si>
    <t>Linda</t>
  </si>
  <si>
    <t>Mike</t>
  </si>
  <si>
    <t>Supplier Name:</t>
  </si>
  <si>
    <t>Supplier #:</t>
  </si>
  <si>
    <t>Priced &amp; Verified By:</t>
  </si>
  <si>
    <t>Manitoba Liquor &amp; Lotteries use only:</t>
  </si>
  <si>
    <t>← product code (8, 12, or 13 digits)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</si>
  <si>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</si>
  <si>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</si>
  <si>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</si>
  <si>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</si>
  <si>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Payee Name:</t>
  </si>
  <si>
    <t xml:space="preserve">NOTE: SPOR products are priced upon arrival based on the case cost provided. </t>
  </si>
  <si>
    <t>Retail Price is subject to change.</t>
  </si>
  <si>
    <t>Click the link to ---&gt;</t>
  </si>
  <si>
    <t>(can be found under Pricing Tools &amp; forms)</t>
  </si>
  <si>
    <t>Duty Paid</t>
  </si>
  <si>
    <t>Excise</t>
  </si>
  <si>
    <t>Customs</t>
  </si>
  <si>
    <t>Eaches Cost:</t>
  </si>
  <si>
    <t>If applicable, Certificate of Origin submitted:</t>
  </si>
  <si>
    <t>MBLL_Source_Point</t>
  </si>
  <si>
    <t>International</t>
  </si>
  <si>
    <t>Quebec Zone 1 - Montreal/Pointe Claire</t>
  </si>
  <si>
    <t>Quebec Zone 2 - Montreal/Wine Totes</t>
  </si>
  <si>
    <t>California - Modesto - Gallo</t>
  </si>
  <si>
    <t>Australia (FCA &amp; FOB)</t>
  </si>
  <si>
    <t>Quebec Zone 3 - SAQ &amp; Misc.</t>
  </si>
  <si>
    <t>California - American Canyon</t>
  </si>
  <si>
    <t>Australia (Exworks)</t>
  </si>
  <si>
    <t>Quebec Zone 4 - Valleyfield</t>
  </si>
  <si>
    <t>Ontario Zone 1 - Brampton-Bacardi</t>
  </si>
  <si>
    <t>Ontario Zone 2 - Hamilton/Niagara</t>
  </si>
  <si>
    <t xml:space="preserve">Chile </t>
  </si>
  <si>
    <t>Ontario Zone 3 - Toronto/Mississauga - Constellation</t>
  </si>
  <si>
    <t>Ontario Zone 4 - Windsor/Walkerville, Corby</t>
  </si>
  <si>
    <t xml:space="preserve">Maryland </t>
  </si>
  <si>
    <t>Ontario Zone 5 - Winona/Grimsby</t>
  </si>
  <si>
    <t>Ontario Zone 6 - Ontario Misc.</t>
  </si>
  <si>
    <t>Germany (FCA,FOB)</t>
  </si>
  <si>
    <t>Alberta Zone 1 - St. Albert/Edmonton</t>
  </si>
  <si>
    <t xml:space="preserve">Missouri </t>
  </si>
  <si>
    <t>Germany (Exworks)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</si>
  <si>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</si>
  <si>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</si>
  <si>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</si>
  <si>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</si>
  <si>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</si>
  <si>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Jamaica (FOB)</t>
  </si>
  <si>
    <t>B.C. Zone 4 - Vancouver-Mark Anthony</t>
  </si>
  <si>
    <t>Washington</t>
  </si>
  <si>
    <t>Jamaica (Exworks)</t>
  </si>
  <si>
    <t>B.C. Zone 5 - Hillebrand Westlink</t>
  </si>
  <si>
    <t>Atlantic Zone 1 - Atlantic Provinces</t>
  </si>
  <si>
    <t>*No Freight</t>
  </si>
  <si>
    <t>Manitoba Zone 1 - WETT Sales Warehouse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</si>
  <si>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</si>
  <si>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</si>
  <si>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</si>
  <si>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</si>
  <si>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</si>
  <si>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</si>
  <si>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</si>
  <si>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</si>
  <si>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</si>
  <si>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Duty Paid (Supplier pays duties)</t>
  </si>
  <si>
    <t>Excise Bonded (MBLL pays duties)</t>
  </si>
  <si>
    <t>Duties_International</t>
  </si>
  <si>
    <t>Customs Bonded (Supplier pays duties)</t>
  </si>
  <si>
    <t>CM_Duties_Canada</t>
  </si>
  <si>
    <t>CM_Duties_Int</t>
  </si>
  <si>
    <t>SPECIAL ORDER APPLICATION FORM</t>
  </si>
  <si>
    <r>
      <t xml:space="preserve">Micro approved? </t>
    </r>
    <r>
      <rPr>
        <b/>
        <sz val="8"/>
        <color theme="1"/>
        <rFont val="Calibri"/>
        <family val="2"/>
        <scheme val="minor"/>
      </rPr>
      <t>(based on approval email)</t>
    </r>
    <r>
      <rPr>
        <b/>
        <sz val="10"/>
        <color theme="1"/>
        <rFont val="Calibri"/>
        <family val="2"/>
        <scheme val="minor"/>
      </rPr>
      <t>:</t>
    </r>
  </si>
  <si>
    <t xml:space="preserve">Other Liquor Jurisdiction # (if applicable):  </t>
  </si>
  <si>
    <t>Product Ship Point:</t>
  </si>
  <si>
    <t>Cannabis Direct Ship</t>
  </si>
  <si>
    <t>ZCNB</t>
  </si>
  <si>
    <t>South Africa, FCA</t>
  </si>
  <si>
    <t>ZAFC</t>
  </si>
  <si>
    <t>South Africa, exworks</t>
  </si>
  <si>
    <t>ZAEX</t>
  </si>
  <si>
    <t>South Africa, FOB Capetown</t>
  </si>
  <si>
    <t>ZACA</t>
  </si>
  <si>
    <t>XXXX</t>
  </si>
  <si>
    <t>USWI</t>
  </si>
  <si>
    <t>USWA</t>
  </si>
  <si>
    <t>USTN</t>
  </si>
  <si>
    <t>USPA</t>
  </si>
  <si>
    <t>U.S., Oregon</t>
  </si>
  <si>
    <t>USOR</t>
  </si>
  <si>
    <t>USOH</t>
  </si>
  <si>
    <t>USNY</t>
  </si>
  <si>
    <t>USNJ</t>
  </si>
  <si>
    <t>USMO</t>
  </si>
  <si>
    <t>USMN</t>
  </si>
  <si>
    <t>USMI</t>
  </si>
  <si>
    <t>USME</t>
  </si>
  <si>
    <t>USMD</t>
  </si>
  <si>
    <t>USKY</t>
  </si>
  <si>
    <t>USIN</t>
  </si>
  <si>
    <t>USIL</t>
  </si>
  <si>
    <t>U.S., Florida</t>
  </si>
  <si>
    <t>USFL</t>
  </si>
  <si>
    <t>USCAMO</t>
  </si>
  <si>
    <t>USCAEX</t>
  </si>
  <si>
    <t>USARFS</t>
  </si>
  <si>
    <t>Ukraine, exworks</t>
  </si>
  <si>
    <t>UAEX</t>
  </si>
  <si>
    <t>Slovenia, exworks</t>
  </si>
  <si>
    <t>SLEX</t>
  </si>
  <si>
    <t>Slovakia, exworks</t>
  </si>
  <si>
    <t>SKEX</t>
  </si>
  <si>
    <t>Sweden, FOB Port</t>
  </si>
  <si>
    <t>SEPO</t>
  </si>
  <si>
    <t>Sweden, exworks</t>
  </si>
  <si>
    <t>SEEX</t>
  </si>
  <si>
    <t>Portugal, FOB Port</t>
  </si>
  <si>
    <t>PTPO</t>
  </si>
  <si>
    <t>Portugal Islands, exworks</t>
  </si>
  <si>
    <t>PTISEX</t>
  </si>
  <si>
    <t>Portugal, FCA</t>
  </si>
  <si>
    <t>PTFC</t>
  </si>
  <si>
    <t>Portugal, exworks</t>
  </si>
  <si>
    <t>PTEX</t>
  </si>
  <si>
    <t>Poland, FOB Gydnia</t>
  </si>
  <si>
    <t>PLGY</t>
  </si>
  <si>
    <t>Poland, Exworks</t>
  </si>
  <si>
    <t>PLEX</t>
  </si>
  <si>
    <t>Philippines, FOB Manilla Port</t>
  </si>
  <si>
    <t>PHPO</t>
  </si>
  <si>
    <t>New Zealand, FCA</t>
  </si>
  <si>
    <t>NZFC</t>
  </si>
  <si>
    <t>New Zealand, FOB Auckland</t>
  </si>
  <si>
    <t>NZAU</t>
  </si>
  <si>
    <t>Netherlands, FOB Port</t>
  </si>
  <si>
    <t>NLPO</t>
  </si>
  <si>
    <t>Netherlands FCA/Exworks</t>
  </si>
  <si>
    <t>NLFC</t>
  </si>
  <si>
    <t>Do not apply FZ Disc. (Brazil)</t>
  </si>
  <si>
    <t>N</t>
  </si>
  <si>
    <t>Jamaica, FOB Kingston</t>
  </si>
  <si>
    <t>JMKI</t>
  </si>
  <si>
    <t>Jamaica, exworks</t>
  </si>
  <si>
    <t>JMEX</t>
  </si>
  <si>
    <t>Italy, FOB Port</t>
  </si>
  <si>
    <t>ITPO</t>
  </si>
  <si>
    <t>Italy, FCA</t>
  </si>
  <si>
    <t>ITFC</t>
  </si>
  <si>
    <t>Italy, exworks</t>
  </si>
  <si>
    <t>ITEX</t>
  </si>
  <si>
    <t>Israel, exworks</t>
  </si>
  <si>
    <t>ILEX</t>
  </si>
  <si>
    <t>Ireland, FCA</t>
  </si>
  <si>
    <t>IEFC</t>
  </si>
  <si>
    <t>Ireland, exworks</t>
  </si>
  <si>
    <t>IEEX</t>
  </si>
  <si>
    <t>Ireland, FOB Dublin</t>
  </si>
  <si>
    <t>IEDU</t>
  </si>
  <si>
    <t>Hungary, exworks</t>
  </si>
  <si>
    <t>HUEX</t>
  </si>
  <si>
    <t>Croatia, exworks via Germany</t>
  </si>
  <si>
    <t>HREX</t>
  </si>
  <si>
    <t>Holland, FCA</t>
  </si>
  <si>
    <t>HOFC</t>
  </si>
  <si>
    <t>Greece, FOB Piraeus</t>
  </si>
  <si>
    <t>GRPI</t>
  </si>
  <si>
    <t>Greece, exworks</t>
  </si>
  <si>
    <t>GREX</t>
  </si>
  <si>
    <t>United Kingdom, FOB Port</t>
  </si>
  <si>
    <t>GBPO</t>
  </si>
  <si>
    <t>United Kingdom, FCA</t>
  </si>
  <si>
    <t>GBFC</t>
  </si>
  <si>
    <t>United Kingdom, exworks</t>
  </si>
  <si>
    <t>GBEX</t>
  </si>
  <si>
    <t>France, FOB Port</t>
  </si>
  <si>
    <t>FRPO</t>
  </si>
  <si>
    <t>France, FCA</t>
  </si>
  <si>
    <t>FRFC</t>
  </si>
  <si>
    <t>France, exworks</t>
  </si>
  <si>
    <t>FREX</t>
  </si>
  <si>
    <t>Spain, FOB Port</t>
  </si>
  <si>
    <t>ESPO</t>
  </si>
  <si>
    <t>Spain, FCA Cadiz (Inactive)</t>
  </si>
  <si>
    <t>ESFC2</t>
  </si>
  <si>
    <t>Spain, FCA Bilboa (Inactive)</t>
  </si>
  <si>
    <t>ESFC1</t>
  </si>
  <si>
    <t>Spain, FCA Barcelona</t>
  </si>
  <si>
    <t>ESFC</t>
  </si>
  <si>
    <t>Spain, exworks</t>
  </si>
  <si>
    <t>ESEX</t>
  </si>
  <si>
    <t>Denmark, exworks</t>
  </si>
  <si>
    <t>DKEX</t>
  </si>
  <si>
    <t>Germany, FOB Port</t>
  </si>
  <si>
    <t>DEPO</t>
  </si>
  <si>
    <t>North Germany, exworks</t>
  </si>
  <si>
    <t>DENEX</t>
  </si>
  <si>
    <t>Germany, FCA</t>
  </si>
  <si>
    <t>DEFC</t>
  </si>
  <si>
    <t>Germany, exworks</t>
  </si>
  <si>
    <t>DEEX</t>
  </si>
  <si>
    <t>Czech Republic, FCA</t>
  </si>
  <si>
    <t>CZFCA</t>
  </si>
  <si>
    <t>Czech Republic, exworks</t>
  </si>
  <si>
    <t>CZEX</t>
  </si>
  <si>
    <t>Chile, FOB Port</t>
  </si>
  <si>
    <t>CLPO</t>
  </si>
  <si>
    <t>Chile, FCA</t>
  </si>
  <si>
    <t>CLFC</t>
  </si>
  <si>
    <t>Uruguay, exworks</t>
  </si>
  <si>
    <t>CLEX</t>
  </si>
  <si>
    <t>Switzerland, exworks</t>
  </si>
  <si>
    <t>CHEX</t>
  </si>
  <si>
    <t>Saskatchewan, Saskatoon</t>
  </si>
  <si>
    <t>CASKSA</t>
  </si>
  <si>
    <t>CAPQZ4</t>
  </si>
  <si>
    <t>CAPQZ3</t>
  </si>
  <si>
    <t>CAPQZ2</t>
  </si>
  <si>
    <t>CAPQZ1</t>
  </si>
  <si>
    <t>Quebec, Valleyfield</t>
  </si>
  <si>
    <t>CAPQVA</t>
  </si>
  <si>
    <t>Quebec, Montreal - Wine totes</t>
  </si>
  <si>
    <t>CAPQTO</t>
  </si>
  <si>
    <t>Quebec, Dorval - Seagram</t>
  </si>
  <si>
    <t>CAPQSE</t>
  </si>
  <si>
    <t>Quebec, SAQ - consolidation</t>
  </si>
  <si>
    <t>CAPQSA</t>
  </si>
  <si>
    <t>Quebec, La Salle</t>
  </si>
  <si>
    <t>CAPQLS</t>
  </si>
  <si>
    <t>Quebec, Montreal- Corby/Walk/M</t>
  </si>
  <si>
    <t>CAPQCO</t>
  </si>
  <si>
    <t>CAONZ6</t>
  </si>
  <si>
    <t>CAONZ5</t>
  </si>
  <si>
    <t>CAONZ4</t>
  </si>
  <si>
    <t>CAONZ3</t>
  </si>
  <si>
    <t>CAONZ2</t>
  </si>
  <si>
    <t>CAONZ1</t>
  </si>
  <si>
    <t>Ontario, Winona-Andres</t>
  </si>
  <si>
    <t>CAONWI</t>
  </si>
  <si>
    <t>Ontario, Walkerv/Windsor/Pelee</t>
  </si>
  <si>
    <t>CAONWA</t>
  </si>
  <si>
    <t>Ontario, Toronto</t>
  </si>
  <si>
    <t>CAONTO</t>
  </si>
  <si>
    <t>Ontario, Picton</t>
  </si>
  <si>
    <t>CAONPI</t>
  </si>
  <si>
    <t>Ontario, Niagara - consolidat.</t>
  </si>
  <si>
    <t>CAONNI</t>
  </si>
  <si>
    <t>Ontario, Miscellaneous</t>
  </si>
  <si>
    <t>CAONMI</t>
  </si>
  <si>
    <t>Ontario, Hamilton - Lakeport</t>
  </si>
  <si>
    <t>CAONHA</t>
  </si>
  <si>
    <t>Ontario, Concord</t>
  </si>
  <si>
    <t>CAONCO</t>
  </si>
  <si>
    <t>Ontario, Brampton</t>
  </si>
  <si>
    <t>CAONBR</t>
  </si>
  <si>
    <t>Ontario, Bloomingfield</t>
  </si>
  <si>
    <t>CAONBL</t>
  </si>
  <si>
    <t>CANBZ1</t>
  </si>
  <si>
    <t>CAMBZ1</t>
  </si>
  <si>
    <t>Manitoba, Winnipeg</t>
  </si>
  <si>
    <t>CAMBWG</t>
  </si>
  <si>
    <t>CABCZ5</t>
  </si>
  <si>
    <t>CABCZ4</t>
  </si>
  <si>
    <t>CABCZ3</t>
  </si>
  <si>
    <t>CABCZ2</t>
  </si>
  <si>
    <t>CABCZ1</t>
  </si>
  <si>
    <t>B.C., Vancouver</t>
  </si>
  <si>
    <t>CABCVA</t>
  </si>
  <si>
    <t>B.C., Oliver</t>
  </si>
  <si>
    <t>CABCOL</t>
  </si>
  <si>
    <t>B.C., Burnaby- Mark Anthony</t>
  </si>
  <si>
    <t>CABCMA</t>
  </si>
  <si>
    <t>B.C., Kelowna - Potters</t>
  </si>
  <si>
    <t>CABCKP</t>
  </si>
  <si>
    <t>B.C., Kelowna - consolidation</t>
  </si>
  <si>
    <t>CABCKE</t>
  </si>
  <si>
    <t>CAABZ3</t>
  </si>
  <si>
    <t>CAABZ2</t>
  </si>
  <si>
    <t>CAABZ1</t>
  </si>
  <si>
    <t>Alberta, St.Albert</t>
  </si>
  <si>
    <t>CAABSA</t>
  </si>
  <si>
    <t>Alberta, Lethbridge</t>
  </si>
  <si>
    <t>CAABLE</t>
  </si>
  <si>
    <t>Alberta, Calgary</t>
  </si>
  <si>
    <t>CAABCA</t>
  </si>
  <si>
    <t>INACTIVE</t>
  </si>
  <si>
    <t>BEPO</t>
  </si>
  <si>
    <t>Belgium, exworks</t>
  </si>
  <si>
    <t>BEEX</t>
  </si>
  <si>
    <t>Australia, FOB Port</t>
  </si>
  <si>
    <t>AUPO</t>
  </si>
  <si>
    <t>Australia, FCA Melbourne</t>
  </si>
  <si>
    <t>AUFC4</t>
  </si>
  <si>
    <t>Australia, FCA Perth</t>
  </si>
  <si>
    <t>AUFC3</t>
  </si>
  <si>
    <t>Australia, FCA Sydney</t>
  </si>
  <si>
    <t>AUFC2</t>
  </si>
  <si>
    <t>Australia, FCA Adelaide</t>
  </si>
  <si>
    <t>AUFC1</t>
  </si>
  <si>
    <t>AUFC</t>
  </si>
  <si>
    <t>Australia, exworks</t>
  </si>
  <si>
    <t>AUEX</t>
  </si>
  <si>
    <t>Austria, exworks</t>
  </si>
  <si>
    <t>ATEX</t>
  </si>
  <si>
    <t>Argentina, FOB Port</t>
  </si>
  <si>
    <t>ARPO</t>
  </si>
  <si>
    <t>Argentina, FCA</t>
  </si>
  <si>
    <t>ARFC</t>
  </si>
  <si>
    <t>Argentina, exworks</t>
  </si>
  <si>
    <t>AREX</t>
  </si>
  <si>
    <t>Description</t>
  </si>
  <si>
    <t>Code</t>
  </si>
  <si>
    <t>Freight Zone:</t>
  </si>
  <si>
    <t>International_2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</si>
</sst>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[$-409]mmmm\ d\,\ yyyy;@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0"/>
      <name val="Comic Sans MS"/>
      <family val="4"/>
    </font>
    <font>
      <b/>
      <i/>
      <sz val="11"/>
      <color theme="0"/>
      <name val="Calibri"/>
      <family val="2"/>
      <scheme val="minor"/>
    </font>
    <font>
      <b/>
      <u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16" fillId="5" borderId="16" xfId="0" applyFont="1" applyFill="1" applyBorder="1"/>
    <xf numFmtId="0" fontId="0" fillId="6" borderId="16" xfId="0" applyFont="1" applyFill="1" applyBorder="1"/>
    <xf numFmtId="0" fontId="0" fillId="0" borderId="16" xfId="0" applyFont="1" applyBorder="1"/>
    <xf numFmtId="0" fontId="0" fillId="6" borderId="17" xfId="0" applyFont="1" applyFill="1" applyBorder="1"/>
    <xf numFmtId="0" fontId="0" fillId="6" borderId="18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/>
    <xf numFmtId="0" fontId="0" fillId="0" borderId="0" xfId="0"/>
    <xf numFmtId="0" fontId="0" fillId="0" borderId="19" xfId="0" applyBorder="1"/>
    <xf numFmtId="0" fontId="0" fillId="7" borderId="19" xfId="0" applyFill="1" applyBorder="1"/>
    <xf numFmtId="0" fontId="0" fillId="0" borderId="19" xfId="0" applyBorder="1"/>
    <xf numFmtId="0" fontId="0" fillId="3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hidden="1"/>
    </xf>
    <xf numFmtId="0" fontId="2" fillId="2" borderId="15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10" fontId="4" fillId="0" borderId="2" xfId="4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2" fontId="4" fillId="0" borderId="1" xfId="5" applyNumberFormat="1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protection hidden="1"/>
    </xf>
    <xf numFmtId="0" fontId="2" fillId="2" borderId="29" xfId="0" applyFont="1" applyFill="1" applyBorder="1" applyAlignment="1" applyProtection="1">
      <protection hidden="1"/>
    </xf>
    <xf numFmtId="0" fontId="16" fillId="8" borderId="0" xfId="0" applyFont="1" applyFill="1" applyBorder="1" applyAlignment="1" applyProtection="1">
      <protection hidden="1"/>
    </xf>
    <xf numFmtId="0" fontId="16" fillId="8" borderId="29" xfId="0" applyFont="1" applyFill="1" applyBorder="1" applyAlignment="1" applyProtection="1">
      <protection hidden="1"/>
    </xf>
    <xf numFmtId="0" fontId="27" fillId="12" borderId="21" xfId="0" applyFont="1" applyFill="1" applyBorder="1" applyAlignment="1" applyProtection="1">
      <protection hidden="1"/>
    </xf>
    <xf numFmtId="0" fontId="16" fillId="12" borderId="20" xfId="0" applyFont="1" applyFill="1" applyBorder="1" applyAlignment="1" applyProtection="1">
      <protection hidden="1"/>
    </xf>
    <xf numFmtId="0" fontId="16" fillId="12" borderId="22" xfId="0" applyFont="1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0" fontId="4" fillId="0" borderId="0" xfId="0" applyFont="1" applyProtection="1">
      <protection locked="0"/>
    </xf>
    <xf numFmtId="0" fontId="27" fillId="12" borderId="21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27" fillId="12" borderId="20" xfId="0" applyFont="1" applyFill="1" applyBorder="1" applyAlignment="1" applyProtection="1">
      <protection locked="0"/>
    </xf>
    <xf numFmtId="0" fontId="27" fillId="12" borderId="22" xfId="0" applyFont="1" applyFill="1" applyBorder="1" applyAlignment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right"/>
      <protection locked="0"/>
    </xf>
    <xf numFmtId="0" fontId="0" fillId="2" borderId="28" xfId="0" applyFill="1" applyBorder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11" borderId="0" xfId="0" applyFill="1" applyProtection="1"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14" fontId="13" fillId="3" borderId="32" xfId="0" applyNumberFormat="1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protection locked="0"/>
    </xf>
    <xf numFmtId="0" fontId="21" fillId="3" borderId="3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10" borderId="28" xfId="0" applyFill="1" applyBorder="1" applyProtection="1">
      <protection hidden="1"/>
    </xf>
    <xf numFmtId="0" fontId="12" fillId="10" borderId="0" xfId="0" applyFont="1" applyFill="1" applyBorder="1" applyAlignment="1" applyProtection="1">
      <alignment vertical="center"/>
      <protection hidden="1"/>
    </xf>
    <xf numFmtId="0" fontId="0" fillId="10" borderId="0" xfId="0" applyFill="1" applyBorder="1" applyProtection="1">
      <protection hidden="1"/>
    </xf>
    <xf numFmtId="0" fontId="6" fillId="10" borderId="29" xfId="0" applyFont="1" applyFill="1" applyBorder="1" applyAlignment="1" applyProtection="1">
      <alignment horizontal="right"/>
      <protection hidden="1"/>
    </xf>
    <xf numFmtId="0" fontId="6" fillId="10" borderId="0" xfId="0" applyFont="1" applyFill="1" applyBorder="1" applyAlignment="1" applyProtection="1">
      <alignment vertical="center"/>
      <protection hidden="1"/>
    </xf>
    <xf numFmtId="0" fontId="11" fillId="10" borderId="0" xfId="0" applyFont="1" applyFill="1" applyBorder="1" applyAlignment="1" applyProtection="1">
      <alignment horizontal="right" vertical="center"/>
      <protection hidden="1"/>
    </xf>
    <xf numFmtId="0" fontId="2" fillId="10" borderId="28" xfId="0" applyFont="1" applyFill="1" applyBorder="1" applyAlignment="1" applyProtection="1">
      <alignment horizontal="right"/>
      <protection hidden="1"/>
    </xf>
    <xf numFmtId="0" fontId="2" fillId="10" borderId="28" xfId="0" applyFont="1" applyFill="1" applyBorder="1" applyAlignment="1" applyProtection="1">
      <alignment horizontal="right" vertical="top"/>
      <protection hidden="1"/>
    </xf>
    <xf numFmtId="0" fontId="4" fillId="10" borderId="28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6" fillId="10" borderId="0" xfId="0" applyFont="1" applyFill="1" applyBorder="1" applyAlignment="1" applyProtection="1">
      <alignment horizontal="right" vertical="center"/>
      <protection hidden="1"/>
    </xf>
    <xf numFmtId="165" fontId="4" fillId="10" borderId="29" xfId="0" applyNumberFormat="1" applyFont="1" applyFill="1" applyBorder="1" applyAlignment="1" applyProtection="1">
      <protection hidden="1"/>
    </xf>
    <xf numFmtId="0" fontId="4" fillId="10" borderId="29" xfId="0" applyFont="1" applyFill="1" applyBorder="1" applyAlignment="1" applyProtection="1">
      <protection hidden="1"/>
    </xf>
    <xf numFmtId="0" fontId="11" fillId="2" borderId="28" xfId="0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0" fontId="11" fillId="2" borderId="29" xfId="0" applyFont="1" applyFill="1" applyBorder="1" applyProtection="1">
      <protection hidden="1"/>
    </xf>
    <xf numFmtId="0" fontId="5" fillId="2" borderId="28" xfId="0" applyFont="1" applyFill="1" applyBorder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29" xfId="0" applyFont="1" applyFill="1" applyBorder="1" applyAlignment="1" applyProtection="1">
      <alignment horizontal="left"/>
      <protection hidden="1"/>
    </xf>
    <xf numFmtId="0" fontId="4" fillId="4" borderId="2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29" xfId="0" applyFill="1" applyBorder="1" applyProtection="1"/>
    <xf numFmtId="0" fontId="4" fillId="2" borderId="0" xfId="0" applyFont="1" applyFill="1" applyBorder="1" applyProtection="1"/>
    <xf numFmtId="0" fontId="5" fillId="2" borderId="28" xfId="0" applyFont="1" applyFill="1" applyBorder="1" applyAlignment="1" applyProtection="1">
      <alignment horizontal="right"/>
    </xf>
    <xf numFmtId="0" fontId="24" fillId="2" borderId="28" xfId="0" applyFont="1" applyFill="1" applyBorder="1" applyAlignment="1" applyProtection="1">
      <alignment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29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0" fillId="2" borderId="28" xfId="0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5" xfId="0" applyFont="1" applyFill="1" applyBorder="1" applyAlignment="1" applyProtection="1">
      <alignment horizontal="center" vertical="top" wrapText="1"/>
      <protection hidden="1"/>
    </xf>
    <xf numFmtId="0" fontId="4" fillId="2" borderId="26" xfId="0" applyFont="1" applyFill="1" applyBorder="1" applyAlignment="1" applyProtection="1">
      <alignment horizontal="center" vertical="top" wrapText="1"/>
      <protection hidden="1"/>
    </xf>
    <xf numFmtId="0" fontId="18" fillId="12" borderId="20" xfId="0" applyFont="1" applyFill="1" applyBorder="1" applyProtection="1">
      <protection locked="0"/>
    </xf>
    <xf numFmtId="0" fontId="18" fillId="12" borderId="22" xfId="0" applyFont="1" applyFill="1" applyBorder="1" applyProtection="1">
      <protection locked="0"/>
    </xf>
    <xf numFmtId="0" fontId="9" fillId="2" borderId="28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29" xfId="0" applyFont="1" applyFill="1" applyBorder="1" applyAlignment="1" applyProtection="1">
      <alignment vertical="center"/>
      <protection hidden="1"/>
    </xf>
    <xf numFmtId="0" fontId="5" fillId="2" borderId="25" xfId="0" applyFont="1" applyFill="1" applyBorder="1" applyAlignment="1" applyProtection="1">
      <alignment horizontal="right"/>
      <protection hidden="1"/>
    </xf>
    <xf numFmtId="0" fontId="0" fillId="2" borderId="5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4" fillId="2" borderId="26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right"/>
      <protection hidden="1"/>
    </xf>
    <xf numFmtId="0" fontId="5" fillId="2" borderId="29" xfId="0" applyFont="1" applyFill="1" applyBorder="1" applyAlignment="1" applyProtection="1">
      <alignment vertical="center"/>
      <protection hidden="1"/>
    </xf>
    <xf numFmtId="0" fontId="20" fillId="12" borderId="0" xfId="0" applyFont="1" applyFill="1" applyBorder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0" fillId="12" borderId="29" xfId="0" applyFont="1" applyFill="1" applyBorder="1" applyProtection="1">
      <protection hidden="1"/>
    </xf>
    <xf numFmtId="0" fontId="5" fillId="12" borderId="28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Protection="1">
      <protection hidden="1"/>
    </xf>
    <xf numFmtId="0" fontId="5" fillId="12" borderId="0" xfId="0" applyFont="1" applyFill="1" applyBorder="1" applyAlignment="1" applyProtection="1">
      <alignment horizontal="right"/>
      <protection hidden="1"/>
    </xf>
    <xf numFmtId="0" fontId="4" fillId="12" borderId="29" xfId="0" applyFont="1" applyFill="1" applyBorder="1" applyProtection="1">
      <protection hidden="1"/>
    </xf>
    <xf numFmtId="0" fontId="19" fillId="9" borderId="28" xfId="0" applyFont="1" applyFill="1" applyBorder="1" applyAlignment="1" applyProtection="1">
      <alignment horizontal="left" vertical="center"/>
      <protection hidden="1"/>
    </xf>
    <xf numFmtId="0" fontId="20" fillId="9" borderId="0" xfId="0" applyFont="1" applyFill="1" applyBorder="1" applyProtection="1">
      <protection hidden="1"/>
    </xf>
    <xf numFmtId="0" fontId="19" fillId="9" borderId="0" xfId="0" applyFont="1" applyFill="1" applyBorder="1" applyAlignment="1" applyProtection="1">
      <alignment horizontal="right"/>
      <protection hidden="1"/>
    </xf>
    <xf numFmtId="0" fontId="20" fillId="9" borderId="29" xfId="0" applyFont="1" applyFill="1" applyBorder="1" applyProtection="1">
      <protection hidden="1"/>
    </xf>
    <xf numFmtId="0" fontId="6" fillId="9" borderId="0" xfId="0" applyFont="1" applyFill="1" applyBorder="1" applyAlignment="1" applyProtection="1">
      <alignment horizontal="right" vertical="center" wrapText="1"/>
      <protection hidden="1"/>
    </xf>
    <xf numFmtId="0" fontId="6" fillId="9" borderId="0" xfId="0" applyFont="1" applyFill="1" applyBorder="1" applyAlignment="1" applyProtection="1">
      <alignment horizontal="right" vertical="center"/>
      <protection hidden="1"/>
    </xf>
    <xf numFmtId="0" fontId="21" fillId="9" borderId="0" xfId="0" applyFont="1" applyFill="1" applyBorder="1" applyAlignment="1" applyProtection="1">
      <alignment horizontal="right" vertical="center"/>
      <protection hidden="1"/>
    </xf>
    <xf numFmtId="0" fontId="21" fillId="9" borderId="5" xfId="0" applyFont="1" applyFill="1" applyBorder="1" applyProtection="1">
      <protection hidden="1"/>
    </xf>
    <xf numFmtId="0" fontId="21" fillId="9" borderId="5" xfId="0" applyFont="1" applyFill="1" applyBorder="1" applyAlignment="1" applyProtection="1">
      <alignment wrapText="1"/>
      <protection hidden="1"/>
    </xf>
    <xf numFmtId="0" fontId="6" fillId="9" borderId="25" xfId="0" applyFont="1" applyFill="1" applyBorder="1" applyAlignment="1" applyProtection="1">
      <alignment horizontal="right"/>
      <protection hidden="1"/>
    </xf>
    <xf numFmtId="0" fontId="6" fillId="9" borderId="5" xfId="0" applyFont="1" applyFill="1" applyBorder="1" applyAlignment="1" applyProtection="1">
      <alignment horizontal="right"/>
      <protection hidden="1"/>
    </xf>
    <xf numFmtId="0" fontId="13" fillId="9" borderId="5" xfId="0" applyFont="1" applyFill="1" applyBorder="1" applyAlignment="1" applyProtection="1">
      <protection hidden="1"/>
    </xf>
    <xf numFmtId="0" fontId="13" fillId="9" borderId="26" xfId="0" applyFont="1" applyFill="1" applyBorder="1" applyAlignment="1" applyProtection="1">
      <alignment horizontal="center"/>
      <protection hidden="1"/>
    </xf>
    <xf numFmtId="166" fontId="13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9" borderId="28" xfId="0" applyFont="1" applyFill="1" applyBorder="1" applyAlignment="1" applyProtection="1">
      <alignment horizontal="right" vertical="center" wrapText="1"/>
      <protection hidden="1"/>
    </xf>
    <xf numFmtId="0" fontId="0" fillId="9" borderId="0" xfId="0" applyFill="1" applyBorder="1" applyProtection="1">
      <protection hidden="1"/>
    </xf>
    <xf numFmtId="0" fontId="6" fillId="9" borderId="28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28" fillId="8" borderId="0" xfId="6" applyFont="1" applyFill="1" applyBorder="1" applyAlignment="1" applyProtection="1">
      <protection hidden="1"/>
    </xf>
    <xf numFmtId="0" fontId="16" fillId="12" borderId="28" xfId="0" applyFont="1" applyFill="1" applyBorder="1" applyAlignment="1" applyProtection="1">
      <alignment horizontal="left" vertical="top"/>
      <protection hidden="1"/>
    </xf>
    <xf numFmtId="0" fontId="26" fillId="8" borderId="8" xfId="0" applyFont="1" applyFill="1" applyBorder="1" applyAlignment="1" applyProtection="1">
      <alignment wrapText="1"/>
      <protection hidden="1"/>
    </xf>
    <xf numFmtId="0" fontId="26" fillId="8" borderId="0" xfId="0" applyFont="1" applyFill="1" applyBorder="1" applyAlignment="1" applyProtection="1">
      <alignment wrapText="1"/>
      <protection hidden="1"/>
    </xf>
    <xf numFmtId="0" fontId="26" fillId="8" borderId="8" xfId="0" applyFont="1" applyFill="1" applyBorder="1" applyAlignment="1" applyProtection="1">
      <alignment horizontal="righ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26" fillId="8" borderId="0" xfId="0" applyFont="1" applyFill="1" applyBorder="1" applyAlignment="1" applyProtection="1">
      <protection hidden="1"/>
    </xf>
    <xf numFmtId="0" fontId="29" fillId="8" borderId="33" xfId="0" applyFont="1" applyFill="1" applyBorder="1" applyAlignment="1" applyProtection="1">
      <protection hidden="1"/>
    </xf>
    <xf numFmtId="0" fontId="29" fillId="8" borderId="28" xfId="0" applyFont="1" applyFill="1" applyBorder="1" applyAlignment="1" applyProtection="1">
      <protection hidden="1"/>
    </xf>
    <xf numFmtId="0" fontId="4" fillId="3" borderId="2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14" fontId="0" fillId="2" borderId="0" xfId="0" applyNumberFormat="1" applyFill="1" applyBorder="1" applyProtection="1">
      <protection locked="0"/>
    </xf>
    <xf numFmtId="0" fontId="0" fillId="0" borderId="2" xfId="0" applyFill="1" applyBorder="1" applyProtection="1">
      <protection hidden="1"/>
    </xf>
    <xf numFmtId="0" fontId="4" fillId="2" borderId="29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25" fillId="2" borderId="28" xfId="0" applyFont="1" applyFill="1" applyBorder="1" applyAlignment="1" applyProtection="1">
      <alignment vertical="center"/>
      <protection hidden="1"/>
    </xf>
    <xf numFmtId="0" fontId="2" fillId="0" borderId="0" xfId="0" applyFont="1"/>
    <xf numFmtId="0" fontId="0" fillId="2" borderId="0" xfId="0" applyFill="1" applyBorder="1" applyAlignment="1" applyProtection="1">
      <alignment vertical="center"/>
      <protection hidden="1"/>
    </xf>
    <xf numFmtId="0" fontId="0" fillId="13" borderId="16" xfId="0" applyFill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11" borderId="0" xfId="0" applyFill="1" applyProtection="1">
      <protection hidden="1"/>
    </xf>
    <xf numFmtId="0" fontId="0" fillId="9" borderId="0" xfId="0" applyFill="1" applyProtection="1">
      <protection hidden="1"/>
    </xf>
    <xf numFmtId="0" fontId="12" fillId="8" borderId="0" xfId="0" applyFont="1" applyFill="1" applyBorder="1" applyAlignment="1" applyProtection="1">
      <protection hidden="1"/>
    </xf>
    <xf numFmtId="0" fontId="6" fillId="8" borderId="0" xfId="0" applyFont="1" applyFill="1" applyBorder="1" applyAlignment="1" applyProtection="1">
      <protection hidden="1"/>
    </xf>
    <xf numFmtId="0" fontId="6" fillId="8" borderId="0" xfId="0" applyFont="1" applyFill="1" applyBorder="1" applyAlignment="1" applyProtection="1">
      <alignment horizontal="right"/>
      <protection hidden="1"/>
    </xf>
    <xf numFmtId="165" fontId="4" fillId="8" borderId="0" xfId="0" applyNumberFormat="1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11" fillId="8" borderId="0" xfId="0" applyFont="1" applyFill="1" applyBorder="1" applyAlignment="1" applyProtection="1">
      <protection hidden="1"/>
    </xf>
    <xf numFmtId="0" fontId="6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4" fillId="8" borderId="0" xfId="0" applyFont="1" applyFill="1" applyBorder="1" applyProtection="1">
      <protection hidden="1"/>
    </xf>
    <xf numFmtId="0" fontId="7" fillId="8" borderId="0" xfId="0" applyFont="1" applyFill="1" applyBorder="1" applyProtection="1">
      <protection hidden="1"/>
    </xf>
    <xf numFmtId="0" fontId="5" fillId="8" borderId="0" xfId="0" applyFont="1" applyFill="1" applyBorder="1" applyProtection="1">
      <protection hidden="1"/>
    </xf>
    <xf numFmtId="0" fontId="2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center" vertical="top" wrapText="1"/>
      <protection hidden="1"/>
    </xf>
    <xf numFmtId="0" fontId="9" fillId="8" borderId="0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top" wrapText="1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0" fontId="0" fillId="14" borderId="25" xfId="0" applyFill="1" applyBorder="1" applyProtection="1">
      <protection hidden="1"/>
    </xf>
    <xf numFmtId="0" fontId="12" fillId="14" borderId="5" xfId="0" applyFont="1" applyFill="1" applyBorder="1" applyAlignment="1" applyProtection="1">
      <alignment vertical="center"/>
      <protection hidden="1"/>
    </xf>
    <xf numFmtId="0" fontId="0" fillId="14" borderId="5" xfId="0" applyFill="1" applyBorder="1" applyProtection="1">
      <protection hidden="1"/>
    </xf>
    <xf numFmtId="0" fontId="6" fillId="14" borderId="26" xfId="0" applyFont="1" applyFill="1" applyBorder="1" applyAlignment="1" applyProtection="1">
      <alignment horizontal="right"/>
      <protection hidden="1"/>
    </xf>
    <xf numFmtId="164" fontId="4" fillId="4" borderId="2" xfId="5" applyNumberFormat="1" applyFont="1" applyFill="1" applyBorder="1" applyAlignment="1" applyProtection="1">
      <alignment horizontal="center" vertical="center"/>
      <protection hidden="1"/>
    </xf>
    <xf numFmtId="0" fontId="30" fillId="8" borderId="0" xfId="6" applyFont="1" applyFill="1" applyBorder="1" applyAlignment="1" applyProtection="1">
      <protection locked="0"/>
    </xf>
    <xf numFmtId="0" fontId="16" fillId="8" borderId="29" xfId="0" applyFont="1" applyFill="1" applyBorder="1" applyAlignment="1" applyProtection="1">
      <protection locked="0"/>
    </xf>
    <xf numFmtId="0" fontId="27" fillId="12" borderId="28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0" fontId="13" fillId="3" borderId="3" xfId="0" applyFont="1" applyFill="1" applyBorder="1" applyAlignment="1" applyProtection="1">
      <alignment vertical="center"/>
      <protection locked="0"/>
    </xf>
    <xf numFmtId="0" fontId="23" fillId="14" borderId="23" xfId="0" applyFont="1" applyFill="1" applyBorder="1" applyAlignment="1" applyProtection="1">
      <alignment horizontal="center" vertical="center"/>
      <protection hidden="1"/>
    </xf>
    <xf numFmtId="0" fontId="23" fillId="14" borderId="6" xfId="0" applyFont="1" applyFill="1" applyBorder="1" applyAlignment="1" applyProtection="1">
      <alignment horizontal="center" vertical="center"/>
      <protection hidden="1"/>
    </xf>
    <xf numFmtId="0" fontId="23" fillId="14" borderId="24" xfId="0" applyFont="1" applyFill="1" applyBorder="1" applyAlignment="1" applyProtection="1">
      <alignment horizontal="center" vertical="center"/>
      <protection hidden="1"/>
    </xf>
    <xf numFmtId="0" fontId="23" fillId="14" borderId="28" xfId="0" applyFont="1" applyFill="1" applyBorder="1" applyAlignment="1" applyProtection="1">
      <alignment horizontal="center" vertical="center"/>
      <protection hidden="1"/>
    </xf>
    <xf numFmtId="0" fontId="23" fillId="14" borderId="0" xfId="0" applyFont="1" applyFill="1" applyBorder="1" applyAlignment="1" applyProtection="1">
      <alignment horizontal="center" vertical="center"/>
      <protection hidden="1"/>
    </xf>
    <xf numFmtId="0" fontId="23" fillId="14" borderId="29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0" fontId="13" fillId="3" borderId="11" xfId="0" applyFont="1" applyFill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27" xfId="0" applyFont="1" applyFill="1" applyBorder="1" applyAlignment="1" applyProtection="1">
      <alignment horizontal="left" vertical="center" wrapText="1"/>
      <protection locked="0"/>
    </xf>
    <xf numFmtId="165" fontId="4" fillId="3" borderId="3" xfId="0" applyNumberFormat="1" applyFon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 applyProtection="1">
      <alignment horizontal="center"/>
      <protection locked="0"/>
    </xf>
    <xf numFmtId="165" fontId="4" fillId="3" borderId="10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27" fillId="12" borderId="21" xfId="0" applyFont="1" applyFill="1" applyBorder="1" applyProtection="1">
      <protection locked="0"/>
    </xf>
    <xf numFmtId="0" fontId="27" fillId="12" borderId="20" xfId="0" applyFont="1" applyFill="1" applyBorder="1" applyProtection="1">
      <protection locked="0"/>
    </xf>
    <xf numFmtId="0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right" vertical="top" wrapText="1"/>
      <protection hidden="1"/>
    </xf>
    <xf numFmtId="0" fontId="8" fillId="2" borderId="7" xfId="0" applyFont="1" applyFill="1" applyBorder="1" applyAlignment="1" applyProtection="1">
      <alignment horizontal="right" vertical="top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5" fillId="0" borderId="3" xfId="6" applyFont="1" applyBorder="1" applyAlignment="1" applyProtection="1">
      <alignment horizontal="center" vertical="center"/>
      <protection locked="0"/>
    </xf>
    <xf numFmtId="0" fontId="15" fillId="0" borderId="4" xfId="6" applyFont="1" applyBorder="1" applyAlignment="1" applyProtection="1">
      <alignment horizontal="center" vertical="center"/>
      <protection locked="0"/>
    </xf>
    <xf numFmtId="0" fontId="15" fillId="0" borderId="10" xfId="6" applyFont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</cellXfs>
  <cellStyles count="7">
    <cellStyle name="Currency" xfId="5" builtinId="4"/>
    <cellStyle name="Hyperlink" xfId="6" builtinId="8"/>
    <cellStyle name="Normal" xfId="0" builtinId="0"/>
    <cellStyle name="Normal 10" xfId="3" xr:uid="{00000000-0005-0000-0000-000003000000}"/>
    <cellStyle name="Normal 2" xfId="1" xr:uid="{00000000-0005-0000-0000-000004000000}"/>
    <cellStyle name="Normal 3" xfId="2" xr:uid="{00000000-0005-0000-0000-000005000000}"/>
    <cellStyle name="Percent" xfId="4" builtinId="5"/>
  </cellStyles>
  <dxfs count="15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  <fill>
        <patternFill>
          <bgColor theme="7" tint="0.79998168889431442"/>
        </patternFill>
      </fill>
      <border>
        <left/>
        <right/>
        <top/>
        <bottom/>
        <vertical/>
        <horizontal/>
      </border>
    </dxf>
    <dxf>
      <font>
        <color theme="7" tint="0.79998168889431442"/>
      </font>
    </dxf>
    <dxf>
      <fill>
        <patternFill>
          <bgColor theme="7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38099</xdr:rowOff>
    </xdr:from>
    <xdr:to>
      <xdr:col>0</xdr:col>
      <xdr:colOff>1171574</xdr:colOff>
      <xdr:row>1</xdr:row>
      <xdr:rowOff>276224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199" y="38099"/>
          <a:ext cx="1095375" cy="504825"/>
        </a:xfrm>
        <a:prstGeom prst="rect">
          <a:avLst/>
        </a:prstGeom>
      </xdr:spPr>
    </xdr:pic>
    <xdr:clientData/>
  </xdr:twoCellAnchor>
  <xdr:twoCellAnchor>
    <xdr:from>
      <xdr:col>7</xdr:col>
      <xdr:colOff>781050</xdr:colOff>
      <xdr:row>1</xdr:row>
      <xdr:rowOff>57150</xdr:rowOff>
    </xdr:from>
    <xdr:to>
      <xdr:col>8</xdr:col>
      <xdr:colOff>704850</xdr:colOff>
      <xdr:row>1</xdr:row>
      <xdr:rowOff>276226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502881-193C-42F8-92DA-D0584EF24884}"/>
            </a:ext>
          </a:extLst>
        </xdr:cNvPr>
        <xdr:cNvSpPr txBox="1"/>
      </xdr:nvSpPr>
      <xdr:spPr>
        <a:xfrm>
          <a:off x="7381875" y="323850"/>
          <a:ext cx="819150" cy="219076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 b="1">
              <a:solidFill>
                <a:schemeClr val="bg1"/>
              </a:solidFill>
            </a:rPr>
            <a:t>SPOR 2021-01</a:t>
          </a:r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B10576D-AEB0-477D-93E1-19F9CD29AD59}"/>
            </a:ext>
          </a:extLst>
        </xdr:cNvPr>
        <xdr:cNvSpPr txBox="1"/>
      </xdr:nvSpPr>
      <xdr:spPr>
        <a:xfrm>
          <a:off x="8382000" y="0"/>
          <a:ext cx="4276725" cy="266700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2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2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10</xdr:col>
      <xdr:colOff>9524</xdr:colOff>
      <xdr:row>1</xdr:row>
      <xdr:rowOff>295272</xdr:rowOff>
    </xdr:from>
    <xdr:to>
      <xdr:col>16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FC9F6C9-8168-44BB-A3E6-FF71D5E37E69}"/>
            </a:ext>
          </a:extLst>
        </xdr:cNvPr>
        <xdr:cNvSpPr txBox="1"/>
      </xdr:nvSpPr>
      <xdr:spPr>
        <a:xfrm>
          <a:off x="8381999" y="561972"/>
          <a:ext cx="4276726" cy="1457328"/>
        </a:xfrm>
        <a:prstGeom prst="rect">
          <a:avLst/>
        </a:prstGeom>
        <a:solidFill>
          <a:schemeClr val="tx2">
            <a:lumMod val="5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u="sng">
            <a:solidFill>
              <a:schemeClr val="bg1"/>
            </a:solidFill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100" b="1" u="sng">
              <a:solidFill>
                <a:schemeClr val="accent5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IMPORTANT</a:t>
          </a:r>
          <a:r>
            <a:rPr lang="en-US" sz="1100" b="1" u="none">
              <a:solidFill>
                <a:schemeClr val="accent5">
                  <a:lumMod val="20000"/>
                  <a:lumOff val="8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110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Special Order requests must be confirmed by the purchasing customer</a:t>
          </a:r>
          <a:r>
            <a:rPr lang="en-US" sz="1050" b="1" u="non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before submitting an application.  Items will not be set-up without corresponding customer order.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r>
            <a:rPr lang="en-US" sz="1050" b="1" u="non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Agents are responsible for unsold stocks in the warehouse.</a:t>
          </a: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400" b="1" u="non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email </a:t>
          </a:r>
          <a:r>
            <a:rPr lang="en-US" sz="1050" b="1" u="sng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Specialorders@mbll.ca </a:t>
          </a:r>
          <a:r>
            <a:rPr lang="en-US" sz="105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you have additional questions.</a:t>
          </a:r>
          <a:r>
            <a:rPr lang="en-U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5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v"/>
          </a:pPr>
          <a:endParaRPr lang="en-US" sz="1050" b="1" u="none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10</xdr:col>
      <xdr:colOff>9525</xdr:colOff>
      <xdr:row>10</xdr:row>
      <xdr:rowOff>28575</xdr:rowOff>
    </xdr:from>
    <xdr:to>
      <xdr:col>16</xdr:col>
      <xdr:colOff>0</xdr:colOff>
      <xdr:row>12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2BE27E4-F056-468F-B263-EF5CBA4F1D9D}"/>
            </a:ext>
          </a:extLst>
        </xdr:cNvPr>
        <xdr:cNvSpPr txBox="1"/>
      </xdr:nvSpPr>
      <xdr:spPr>
        <a:xfrm>
          <a:off x="8382000" y="1990725"/>
          <a:ext cx="4276725" cy="2857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12</xdr:row>
      <xdr:rowOff>9527</xdr:rowOff>
    </xdr:from>
    <xdr:to>
      <xdr:col>16</xdr:col>
      <xdr:colOff>0</xdr:colOff>
      <xdr:row>30</xdr:row>
      <xdr:rowOff>161926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B21FF60-C9DA-4A8C-9BAF-63D6E703AE7B}"/>
            </a:ext>
          </a:extLst>
        </xdr:cNvPr>
        <xdr:cNvSpPr txBox="1"/>
      </xdr:nvSpPr>
      <xdr:spPr>
        <a:xfrm>
          <a:off x="8381461" y="2286002"/>
          <a:ext cx="4277264" cy="292417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Wine, Spirit, Beer, Refreshment  from the drop- down.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Type</a:t>
          </a:r>
          <a:r>
            <a:rPr lang="en-US" sz="900" b="0" baseline="0"/>
            <a:t> - select the type of category for the Wine, Spirit, Beer, Refreshment Beverage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Varietal </a:t>
          </a:r>
          <a:r>
            <a:rPr lang="en-US" sz="900" b="0" baseline="0"/>
            <a:t>- for Wine only, please select from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Vintage (if specific) - </a:t>
          </a:r>
          <a:r>
            <a:rPr lang="en-US" sz="900" b="0" baseline="0"/>
            <a:t>If product is Non-vintage, leave blank.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  <a:r>
            <a:rPr lang="en-US" sz="900" b="1" baseline="0"/>
            <a:t>          </a:t>
          </a:r>
          <a:endParaRPr lang="en-US" sz="900" b="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Product Name </a:t>
          </a:r>
          <a:r>
            <a:rPr lang="en-US" sz="900" b="0" baseline="0"/>
            <a:t>- Complete product name as per the label of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Producer Name </a:t>
          </a:r>
          <a:r>
            <a:rPr lang="en-US" sz="900" b="0" baseline="0"/>
            <a:t>- Indicate the producer of the product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Other Attributes </a:t>
          </a:r>
          <a:r>
            <a:rPr lang="en-US" sz="900" b="0" baseline="0"/>
            <a:t>- Indicate all that apply.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Single unit vs. multi-pack</a:t>
          </a:r>
          <a:r>
            <a:rPr lang="en-US" sz="900" b="0" baseline="0"/>
            <a:t>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Caffeine content </a:t>
          </a:r>
          <a:r>
            <a:rPr lang="en-US" sz="900" baseline="0"/>
            <a:t>- If yes, how many mg/serving does it contain</a:t>
          </a:r>
        </a:p>
      </xdr:txBody>
    </xdr:sp>
    <xdr:clientData/>
  </xdr:twoCellAnchor>
  <xdr:twoCellAnchor>
    <xdr:from>
      <xdr:col>10</xdr:col>
      <xdr:colOff>9525</xdr:colOff>
      <xdr:row>30</xdr:row>
      <xdr:rowOff>161925</xdr:rowOff>
    </xdr:from>
    <xdr:to>
      <xdr:col>16</xdr:col>
      <xdr:colOff>0</xdr:colOff>
      <xdr:row>32</xdr:row>
      <xdr:rowOff>38100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B6258E-E8B3-48DD-97C2-F3B25FC032DC}"/>
            </a:ext>
          </a:extLst>
        </xdr:cNvPr>
        <xdr:cNvSpPr txBox="1"/>
      </xdr:nvSpPr>
      <xdr:spPr>
        <a:xfrm>
          <a:off x="8382000" y="5210175"/>
          <a:ext cx="4276725" cy="2571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32</xdr:row>
      <xdr:rowOff>38100</xdr:rowOff>
    </xdr:from>
    <xdr:to>
      <xdr:col>16</xdr:col>
      <xdr:colOff>0</xdr:colOff>
      <xdr:row>37</xdr:row>
      <xdr:rowOff>47625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B8A408E-59E4-45DD-B39B-48A3274C15F4}"/>
            </a:ext>
          </a:extLst>
        </xdr:cNvPr>
        <xdr:cNvSpPr txBox="1"/>
      </xdr:nvSpPr>
      <xdr:spPr>
        <a:xfrm>
          <a:off x="8381461" y="5467350"/>
          <a:ext cx="4277264" cy="9429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</xdr:txBody>
    </xdr:sp>
    <xdr:clientData/>
  </xdr:twoCellAnchor>
  <xdr:twoCellAnchor>
    <xdr:from>
      <xdr:col>10</xdr:col>
      <xdr:colOff>9525</xdr:colOff>
      <xdr:row>37</xdr:row>
      <xdr:rowOff>38100</xdr:rowOff>
    </xdr:from>
    <xdr:to>
      <xdr:col>16</xdr:col>
      <xdr:colOff>0</xdr:colOff>
      <xdr:row>39</xdr:row>
      <xdr:rowOff>19050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158AF3D-159B-4BF6-98B8-14BD9C470408}"/>
            </a:ext>
          </a:extLst>
        </xdr:cNvPr>
        <xdr:cNvSpPr txBox="1"/>
      </xdr:nvSpPr>
      <xdr:spPr>
        <a:xfrm>
          <a:off x="8382000" y="6400800"/>
          <a:ext cx="4276725" cy="3238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PRICING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39</xdr:row>
      <xdr:rowOff>9525</xdr:rowOff>
    </xdr:from>
    <xdr:to>
      <xdr:col>16</xdr:col>
      <xdr:colOff>0</xdr:colOff>
      <xdr:row>46</xdr:row>
      <xdr:rowOff>104775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8D6BE8-6888-478A-AE06-7EB12802DF2E}"/>
            </a:ext>
          </a:extLst>
        </xdr:cNvPr>
        <xdr:cNvSpPr txBox="1"/>
      </xdr:nvSpPr>
      <xdr:spPr>
        <a:xfrm>
          <a:off x="8381461" y="6715125"/>
          <a:ext cx="4277264" cy="13906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000" b="1" baseline="0">
              <a:solidFill>
                <a:srgbClr val="7030A0"/>
              </a:solidFill>
            </a:rPr>
            <a:t>NOTE: Special Order products are priced upon arrival based on the case cost provided. Retail price is subject to change. Please refer to the Trial Pricing Calculator to determine pricing.</a:t>
          </a:r>
        </a:p>
        <a:p>
          <a:pPr marL="0" indent="0">
            <a:buFontTx/>
            <a:buNone/>
          </a:pPr>
          <a:endParaRPr lang="en-US" sz="400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case cost (in supplier's currency)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Supplier's currency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Micro Qualified product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900" baseline="0"/>
            <a:t>If Yes - please choose Level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if Certificate of Origin is submitted (if applicable)</a:t>
          </a:r>
        </a:p>
      </xdr:txBody>
    </xdr:sp>
    <xdr:clientData/>
  </xdr:twoCellAnchor>
  <xdr:twoCellAnchor>
    <xdr:from>
      <xdr:col>10</xdr:col>
      <xdr:colOff>0</xdr:colOff>
      <xdr:row>46</xdr:row>
      <xdr:rowOff>104776</xdr:rowOff>
    </xdr:from>
    <xdr:to>
      <xdr:col>16</xdr:col>
      <xdr:colOff>0</xdr:colOff>
      <xdr:row>47</xdr:row>
      <xdr:rowOff>161926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8AEA87D-CBC7-4CB2-B669-85A1A65D5ED9}"/>
            </a:ext>
          </a:extLst>
        </xdr:cNvPr>
        <xdr:cNvSpPr txBox="1"/>
      </xdr:nvSpPr>
      <xdr:spPr>
        <a:xfrm>
          <a:off x="8372475" y="8105776"/>
          <a:ext cx="4286250" cy="2476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10</xdr:col>
      <xdr:colOff>8986</xdr:colOff>
      <xdr:row>47</xdr:row>
      <xdr:rowOff>161924</xdr:rowOff>
    </xdr:from>
    <xdr:to>
      <xdr:col>16</xdr:col>
      <xdr:colOff>0</xdr:colOff>
      <xdr:row>56</xdr:row>
      <xdr:rowOff>85725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455991-BF83-4521-8448-F60DAB320B4A}"/>
            </a:ext>
          </a:extLst>
        </xdr:cNvPr>
        <xdr:cNvSpPr txBox="1"/>
      </xdr:nvSpPr>
      <xdr:spPr>
        <a:xfrm>
          <a:off x="8381461" y="8353424"/>
          <a:ext cx="4277264" cy="153352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Supplier Name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pick-up location and address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the Supplier number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MBLL Source point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shipping terms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/>
            <a:t>Indicate Freight code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Duty Paid - supplier pays duties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Excise Bonded - MBLL pays duties, domestically sourced</a:t>
          </a:r>
          <a:endParaRPr lang="en-US" sz="900">
            <a:effectLst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Customs Bonded - Supplier pays duties, imported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endParaRPr lang="en-US" sz="900" baseline="0"/>
        </a:p>
      </xdr:txBody>
    </xdr:sp>
    <xdr:clientData/>
  </xdr:twoCellAnchor>
  <xdr:twoCellAnchor>
    <xdr:from>
      <xdr:col>9</xdr:col>
      <xdr:colOff>66135</xdr:colOff>
      <xdr:row>56</xdr:row>
      <xdr:rowOff>76200</xdr:rowOff>
    </xdr:from>
    <xdr:to>
      <xdr:col>16</xdr:col>
      <xdr:colOff>0</xdr:colOff>
      <xdr:row>58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D68CA88-F05F-44AD-95DD-1D98F2539A23}"/>
            </a:ext>
          </a:extLst>
        </xdr:cNvPr>
        <xdr:cNvSpPr txBox="1"/>
      </xdr:nvSpPr>
      <xdr:spPr>
        <a:xfrm>
          <a:off x="8352885" y="9877425"/>
          <a:ext cx="4305840" cy="2952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PAYMENT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19050</xdr:colOff>
      <xdr:row>58</xdr:row>
      <xdr:rowOff>66675</xdr:rowOff>
    </xdr:from>
    <xdr:to>
      <xdr:col>16</xdr:col>
      <xdr:colOff>0</xdr:colOff>
      <xdr:row>64</xdr:row>
      <xdr:rowOff>76200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873C740-0F31-4EE2-B78E-B95455F03E77}"/>
            </a:ext>
          </a:extLst>
        </xdr:cNvPr>
        <xdr:cNvSpPr txBox="1"/>
      </xdr:nvSpPr>
      <xdr:spPr>
        <a:xfrm>
          <a:off x="8391525" y="10172700"/>
          <a:ext cx="4267200" cy="9810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</a:t>
          </a:r>
          <a:endParaRPr lang="en-US" sz="900" b="1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address</a:t>
          </a:r>
          <a:endParaRPr lang="en-US" sz="900" b="0">
            <a:effectLst/>
          </a:endParaRP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City/Country of the Payee</a:t>
          </a:r>
          <a:endParaRPr lang="en-US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65</xdr:row>
      <xdr:rowOff>9525</xdr:rowOff>
    </xdr:from>
    <xdr:to>
      <xdr:col>16</xdr:col>
      <xdr:colOff>0</xdr:colOff>
      <xdr:row>67</xdr:row>
      <xdr:rowOff>19050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A41E9D-52F0-44E6-A57F-508FB414EAAB}"/>
            </a:ext>
          </a:extLst>
        </xdr:cNvPr>
        <xdr:cNvSpPr txBox="1"/>
      </xdr:nvSpPr>
      <xdr:spPr>
        <a:xfrm>
          <a:off x="8372475" y="10991850"/>
          <a:ext cx="4286250" cy="28575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AGENT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0</xdr:colOff>
      <xdr:row>67</xdr:row>
      <xdr:rowOff>19050</xdr:rowOff>
    </xdr:from>
    <xdr:to>
      <xdr:col>16</xdr:col>
      <xdr:colOff>0</xdr:colOff>
      <xdr:row>72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A2EE5B-B457-4B7F-82C8-BD6F12C817BB}"/>
            </a:ext>
          </a:extLst>
        </xdr:cNvPr>
        <xdr:cNvSpPr txBox="1"/>
      </xdr:nvSpPr>
      <xdr:spPr>
        <a:xfrm>
          <a:off x="8296275" y="11125200"/>
          <a:ext cx="3657600" cy="942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Name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Phone Number - Phone number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E-mail Address - E-mail address of local agent.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9525</xdr:colOff>
      <xdr:row>1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FD199F4-404A-488C-B6D4-3E8760739F3F}"/>
            </a:ext>
          </a:extLst>
        </xdr:cNvPr>
        <xdr:cNvSpPr txBox="1"/>
      </xdr:nvSpPr>
      <xdr:spPr>
        <a:xfrm>
          <a:off x="8382000" y="266700"/>
          <a:ext cx="4276725" cy="295275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>
                  <a:lumMod val="95000"/>
                </a:schemeClr>
              </a:solidFill>
            </a:rPr>
            <a:t>THIS</a:t>
          </a:r>
          <a:r>
            <a:rPr lang="en-US" sz="1300" b="1" baseline="0">
              <a:solidFill>
                <a:schemeClr val="bg1">
                  <a:lumMod val="95000"/>
                </a:schemeClr>
              </a:solidFill>
            </a:rPr>
            <a:t> FORM IS FOR SPECIAL ORDER PRODUCTS ONLY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5" totalsRowShown="0">
  <autoFilter ref="A1:A5" xr:uid="{00000000-0009-0000-0100-000005000000}"/>
  <tableColumns count="1">
    <tableColumn id="1" xr3:uid="{00000000-0010-0000-0000-000001000000}" name="Produc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B1:B7" totalsRowShown="0">
  <autoFilter ref="B1:B7" xr:uid="{00000000-0009-0000-0100-000006000000}"/>
  <sortState xmlns:xlrd2="http://schemas.microsoft.com/office/spreadsheetml/2017/richdata2" ref="B2:B7">
    <sortCondition ref="B1:B7"/>
  </sortState>
  <tableColumns count="1">
    <tableColumn id="1" xr3:uid="{00000000-0010-0000-0100-000001000000}" name="Wi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C1:C4" totalsRowShown="0">
  <autoFilter ref="C1:C4" xr:uid="{00000000-0009-0000-0100-000007000000}"/>
  <tableColumns count="1">
    <tableColumn id="1" xr3:uid="{00000000-0010-0000-0200-000001000000}" name="St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I1:I19" totalsRowShown="0">
  <autoFilter ref="I1:I19" xr:uid="{00000000-0009-0000-0100-000008000000}"/>
  <tableColumns count="1">
    <tableColumn id="1" xr3:uid="{00000000-0010-0000-0300-000001000000}" name="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J1:J17" totalsRowShown="0">
  <autoFilter ref="J1:J17" xr:uid="{00000000-0009-0000-0100-000009000000}"/>
  <tableColumns count="1">
    <tableColumn id="1" xr3:uid="{00000000-0010-0000-0400-000001000000}" name="Whit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0" displayName="Table10" ref="K1:K19" totalsRowShown="0">
  <autoFilter ref="K1:K19" xr:uid="{00000000-0009-0000-0100-00000A000000}"/>
  <tableColumns count="1">
    <tableColumn id="1" xr3:uid="{00000000-0010-0000-0500-000001000000}" name="Rosé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E1:E5" totalsRowShown="0">
  <autoFilter ref="E1:E5" xr:uid="{00000000-0009-0000-0100-00000B000000}"/>
  <tableColumns count="1">
    <tableColumn id="1" xr3:uid="{00000000-0010-0000-0600-000001000000}" name="Sparkling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12" displayName="Table12" ref="L1:L10" totalsRowShown="0">
  <autoFilter ref="L1:L10" xr:uid="{00000000-0009-0000-0100-00000C000000}"/>
  <tableColumns count="1">
    <tableColumn id="1" xr3:uid="{00000000-0010-0000-0700-000001000000}" name="Cav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e13" displayName="Table13" ref="M1:M5" totalsRowShown="0">
  <autoFilter ref="M1:M5" xr:uid="{00000000-0009-0000-0100-00000D000000}"/>
  <tableColumns count="1">
    <tableColumn id="1" xr3:uid="{00000000-0010-0000-0800-000001000000}" name="Champagn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e14" displayName="Table14" ref="N1:N2" totalsRowShown="0">
  <autoFilter ref="N1:N2" xr:uid="{00000000-0009-0000-0100-00000E000000}"/>
  <tableColumns count="1">
    <tableColumn id="1" xr3:uid="{00000000-0010-0000-0900-000001000000}" name="Prosecco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Table15" displayName="Table15" ref="Q1:Q32" totalsRowShown="0">
  <autoFilter ref="Q1:Q32" xr:uid="{00000000-0009-0000-0100-00000F000000}"/>
  <tableColumns count="1">
    <tableColumn id="1" xr3:uid="{00000000-0010-0000-0A00-000001000000}" name="Oth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e16" displayName="Table16" ref="F1:F7" totalsRowShown="0">
  <autoFilter ref="F1:F7" xr:uid="{00000000-0009-0000-0100-000010000000}"/>
  <sortState xmlns:xlrd2="http://schemas.microsoft.com/office/spreadsheetml/2017/richdata2" ref="F2:F7">
    <sortCondition ref="F1:F7"/>
  </sortState>
  <tableColumns count="1">
    <tableColumn id="1" xr3:uid="{00000000-0010-0000-0B00-000001000000}" name="Fortified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Table17" displayName="Table17" ref="G1:G10" totalsRowShown="0">
  <autoFilter ref="G1:G10" xr:uid="{00000000-0009-0000-0100-000011000000}"/>
  <tableColumns count="1">
    <tableColumn id="1" xr3:uid="{00000000-0010-0000-0C00-000001000000}" name="Fru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18" displayName="Table18" ref="R1:R9" totalsRowShown="0">
  <autoFilter ref="R1:R9" xr:uid="{00000000-0009-0000-0100-000012000000}"/>
  <tableColumns count="1">
    <tableColumn id="1" xr3:uid="{00000000-0010-0000-0D00-000001000000}" name="Spirit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Table19" displayName="Table19" ref="S1:S4" totalsRowShown="0">
  <autoFilter ref="S1:S4" xr:uid="{00000000-0009-0000-0100-000013000000}"/>
  <tableColumns count="1">
    <tableColumn id="1" xr3:uid="{00000000-0010-0000-0E00-000001000000}" name="Brand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le20" displayName="Table20" ref="T1:T3" totalsRowShown="0">
  <autoFilter ref="T1:T3" xr:uid="{00000000-0009-0000-0100-000014000000}"/>
  <tableColumns count="1">
    <tableColumn id="1" xr3:uid="{00000000-0010-0000-0F00-000001000000}" name="Gi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le21" displayName="Table21" ref="U1:U20" totalsRowShown="0">
  <autoFilter ref="U1:U20" xr:uid="{00000000-0009-0000-0100-000015000000}"/>
  <tableColumns count="1">
    <tableColumn id="1" xr3:uid="{00000000-0010-0000-1000-000001000000}" name="Liqueur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le22" displayName="Table22" ref="V1:V3" totalsRowShown="0">
  <autoFilter ref="V1:V3" xr:uid="{00000000-0009-0000-0100-000016000000}"/>
  <tableColumns count="1">
    <tableColumn id="1" xr3:uid="{00000000-0010-0000-1100-000001000000}" name="Miscellaneous Spiri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23" displayName="Table23" ref="W1:W5" totalsRowShown="0">
  <autoFilter ref="W1:W5" xr:uid="{00000000-0009-0000-0100-000017000000}"/>
  <tableColumns count="1">
    <tableColumn id="1" xr3:uid="{00000000-0010-0000-1200-000001000000}" name="Rum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le24" displayName="Table24" ref="X1:X5" totalsRowShown="0">
  <autoFilter ref="X1:X5" xr:uid="{00000000-0009-0000-0100-000018000000}"/>
  <tableColumns count="1">
    <tableColumn id="1" xr3:uid="{00000000-0010-0000-1300-000001000000}" name="Tequila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25" displayName="Table25" ref="Y1:Y3" totalsRowShown="0">
  <autoFilter ref="Y1:Y3" xr:uid="{00000000-0009-0000-0100-000019000000}"/>
  <tableColumns count="1">
    <tableColumn id="1" xr3:uid="{00000000-0010-0000-1400-000001000000}" name="Vodk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5000000}" name="Table26" displayName="Table26" ref="Z1:Z11" totalsRowShown="0">
  <autoFilter ref="Z1:Z11" xr:uid="{00000000-0009-0000-0100-00001A000000}"/>
  <tableColumns count="1">
    <tableColumn id="1" xr3:uid="{00000000-0010-0000-1500-000001000000}" name="Whisk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Table27" displayName="Table27" ref="AA1:AA4" totalsRowShown="0">
  <autoFilter ref="AA1:AA4" xr:uid="{00000000-0009-0000-0100-00001B000000}"/>
  <tableColumns count="1">
    <tableColumn id="1" xr3:uid="{00000000-0010-0000-1600-000001000000}" name="Container Type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7000000}" name="Table28" displayName="Table28" ref="AB1:AB9" totalsRowShown="0">
  <autoFilter ref="AB1:AB9" xr:uid="{00000000-0009-0000-0100-00001C000000}"/>
  <tableColumns count="1">
    <tableColumn id="1" xr3:uid="{00000000-0010-0000-1700-000001000000}" name="Package Materia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8000000}" name="Table29" displayName="Table29" ref="AC1:AC11" totalsRowShown="0">
  <autoFilter ref="AC1:AC11" xr:uid="{00000000-0009-0000-0100-00001D000000}"/>
  <tableColumns count="1">
    <tableColumn id="1" xr3:uid="{00000000-0010-0000-1800-000001000000}" name="Closure Typ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9000000}" name="Table30" displayName="Table30" ref="AD1:AD4" totalsRowShown="0">
  <autoFilter ref="AD1:AD4" xr:uid="{00000000-0009-0000-0100-00001E000000}"/>
  <tableColumns count="1">
    <tableColumn id="1" xr3:uid="{00000000-0010-0000-1900-000001000000}" name="Duties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le31" displayName="Table31" ref="AE1:AE9" totalsRowShown="0">
  <autoFilter ref="AE1:AE9" xr:uid="{00000000-0009-0000-0100-00001F000000}"/>
  <tableColumns count="1">
    <tableColumn id="1" xr3:uid="{00000000-0010-0000-1A00-000001000000}" name="Shippers Currency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le32" displayName="Table32" ref="AF1:AF4" totalsRowShown="0">
  <autoFilter ref="AF1:AF4" xr:uid="{00000000-0009-0000-0100-000020000000}"/>
  <tableColumns count="1">
    <tableColumn id="1" xr3:uid="{00000000-0010-0000-1B00-000001000000}" name="Certificat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le33" displayName="Table33" ref="AG1:AG3" totalsRowShown="0">
  <autoFilter ref="AG1:AG3" xr:uid="{00000000-0009-0000-0100-000021000000}"/>
  <tableColumns count="1">
    <tableColumn id="1" xr3:uid="{00000000-0010-0000-1C00-000001000000}" name="Paye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le34" displayName="Table34" ref="AH1:AH4" totalsRowShown="0">
  <autoFilter ref="AH1:AH4" xr:uid="{00000000-0009-0000-0100-000022000000}"/>
  <tableColumns count="1">
    <tableColumn id="1" xr3:uid="{00000000-0010-0000-1D00-000001000000}" name="Body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E000000}" name="Table35" displayName="Table35" ref="AI1:AI9" totalsRowShown="0">
  <autoFilter ref="AI1:AI9" xr:uid="{00000000-0009-0000-0100-000023000000}"/>
  <tableColumns count="1">
    <tableColumn id="1" xr3:uid="{00000000-0010-0000-1E00-000001000000}" name="Flavour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F000000}" name="CountryOrigin" displayName="CountryOrigin" ref="AJ1:AJ93" totalsRowShown="0">
  <autoFilter ref="AJ1:AJ93" xr:uid="{00000000-0009-0000-0100-000024000000}"/>
  <tableColumns count="1">
    <tableColumn id="2" xr3:uid="{00000000-0010-0000-1F00-000002000000}" name="Country of Origin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0000000}" name="Table1" displayName="Table1" ref="AK1:AK1048576" totalsRowShown="0">
  <autoFilter ref="AK1:AK1048576" xr:uid="{00000000-0009-0000-0100-000001000000}"/>
  <tableColumns count="1">
    <tableColumn id="1" xr3:uid="{00000000-0010-0000-2000-000001000000}" name="Shipping Term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1000000}" name="Table2" displayName="Table2" ref="O1:O5" totalsRowShown="0">
  <autoFilter ref="O1:O5" xr:uid="{00000000-0009-0000-0100-000002000000}"/>
  <tableColumns count="1">
    <tableColumn id="1" xr3:uid="{00000000-0010-0000-2100-000001000000}" name="Madeira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22000000}" name="Table3" displayName="Table3" ref="P1:P8" totalsRowShown="0">
  <autoFilter ref="P1:P8" xr:uid="{00000000-0009-0000-0100-000003000000}"/>
  <tableColumns count="1">
    <tableColumn id="1" xr3:uid="{00000000-0010-0000-2200-000001000000}" name="Port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23000000}" name="Table4" displayName="Table4" ref="AL1:AL41" totalsRowShown="0">
  <autoFilter ref="AL1:AL41" xr:uid="{00000000-0009-0000-0100-000004000000}"/>
  <tableColumns count="1">
    <tableColumn id="1" xr3:uid="{00000000-0010-0000-2300-000001000000}" name="States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Icewine" displayName="Icewine" ref="D1:D3" totalsRowShown="0">
  <autoFilter ref="D1:D3" xr:uid="{00000000-0009-0000-0100-000025000000}"/>
  <tableColumns count="1">
    <tableColumn id="1" xr3:uid="{00000000-0010-0000-2400-000001000000}" name="Icewin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Beer" displayName="Beer" ref="AM1:AM6" totalsRowShown="0">
  <autoFilter ref="AM1:AM6" xr:uid="{00000000-0009-0000-0100-000026000000}"/>
  <tableColumns count="1">
    <tableColumn id="1" xr3:uid="{00000000-0010-0000-2500-000001000000}" name="Beer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Ale" displayName="Ale" ref="AN1:AN10" totalsRowShown="0">
  <autoFilter ref="AN1:AN10" xr:uid="{00000000-0009-0000-0100-000027000000}"/>
  <tableColumns count="1">
    <tableColumn id="1" xr3:uid="{00000000-0010-0000-2600-000001000000}" name="Ale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Lager" displayName="Lager" ref="AO1:AO6" totalsRowShown="0">
  <autoFilter ref="AO1:AO6" xr:uid="{00000000-0009-0000-0100-000028000000}"/>
  <tableColumns count="1">
    <tableColumn id="1" xr3:uid="{00000000-0010-0000-2700-000001000000}" name="Lager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Refreshment" displayName="Refreshment" ref="AP1:AP4" totalsRowShown="0" tableBorderDxfId="4">
  <autoFilter ref="AP1:AP4" xr:uid="{00000000-0009-0000-0100-000029000000}"/>
  <tableColumns count="1">
    <tableColumn id="1" xr3:uid="{00000000-0010-0000-2800-000001000000}" name="Refreshment" dataDxfId="3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Cider" displayName="Cider" ref="AQ1:AQ4" totalsRowShown="0">
  <autoFilter ref="AQ1:AQ4" xr:uid="{00000000-0009-0000-0100-00002A000000}"/>
  <tableColumns count="1">
    <tableColumn id="1" xr3:uid="{00000000-0010-0000-2900-000001000000}" name="Cid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Cooler" displayName="Cooler" ref="AR1:AR4" totalsRowShown="0">
  <autoFilter ref="AR1:AR4" xr:uid="{00000000-0009-0000-0100-00002B000000}"/>
  <tableColumns count="1">
    <tableColumn id="1" xr3:uid="{00000000-0010-0000-2A00-000001000000}" name="Cooler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RTD" displayName="RTD" ref="AS1:AS5" totalsRowShown="0">
  <autoFilter ref="AS1:AS5" xr:uid="{00000000-0009-0000-0100-00002C000000}"/>
  <tableColumns count="1">
    <tableColumn id="1" xr3:uid="{00000000-0010-0000-2B00-000001000000}" name="RTD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Subtype2" displayName="Subtype2" ref="AT1:AU9" totalsRowShown="0" tableBorderDxfId="2">
  <autoFilter ref="AT1:AU9" xr:uid="{00000000-0009-0000-0100-00002D000000}"/>
  <tableColumns count="2">
    <tableColumn id="1" xr3:uid="{00000000-0010-0000-2C00-000001000000}" name="Column1" dataDxfId="1"/>
    <tableColumn id="2" xr3:uid="{43FAC99E-834B-43E0-A4C6-656D678671B2}" name="MBLL_Source_Poi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U157"/>
  <sheetViews>
    <sheetView showGridLines="0" showRowColHeaders="0" tabSelected="1" workbookViewId="0">
      <selection activeCell="B6" sqref="B6"/>
    </sheetView>
  </sheetViews>
  <sheetFormatPr defaultColWidth="0" defaultRowHeight="15" zeroHeight="1" x14ac:dyDescent="0.25"/>
  <cols>
    <col min="1" max="1" width="23.85546875" style="35" customWidth="1"/>
    <col min="2" max="2" width="19.28515625" style="35" customWidth="1"/>
    <col min="3" max="3" width="17.85546875" style="35" customWidth="1"/>
    <col min="4" max="4" width="19.85546875" style="35" customWidth="1"/>
    <col min="5" max="5" width="7.42578125" style="35" customWidth="1"/>
    <col min="6" max="7" width="5.85546875" style="35" customWidth="1"/>
    <col min="8" max="8" width="13.42578125" style="35" customWidth="1"/>
    <col min="9" max="9" width="11.85546875" style="35" customWidth="1"/>
    <col min="10" max="10" width="1.28515625" style="197" customWidth="1"/>
    <col min="11" max="16" width="10.7109375" style="183" customWidth="1"/>
    <col min="17" max="16384" width="9.140625" style="35" hidden="1"/>
  </cols>
  <sheetData>
    <row r="1" spans="1:21" ht="21" x14ac:dyDescent="0.3">
      <c r="A1" s="220" t="s">
        <v>169</v>
      </c>
      <c r="B1" s="221"/>
      <c r="C1" s="221"/>
      <c r="D1" s="221"/>
      <c r="E1" s="221"/>
      <c r="F1" s="221"/>
      <c r="G1" s="221"/>
      <c r="H1" s="221"/>
      <c r="I1" s="222"/>
      <c r="J1" s="190"/>
    </row>
    <row r="2" spans="1:21" ht="23.25" customHeight="1" x14ac:dyDescent="0.25">
      <c r="A2" s="223" t="s">
        <v>473</v>
      </c>
      <c r="B2" s="224"/>
      <c r="C2" s="224"/>
      <c r="D2" s="224"/>
      <c r="E2" s="224"/>
      <c r="F2" s="224"/>
      <c r="G2" s="224"/>
      <c r="H2" s="224"/>
      <c r="I2" s="225"/>
      <c r="J2" s="191"/>
    </row>
    <row r="3" spans="1:21" s="36" customFormat="1" ht="9.75" customHeight="1" thickBot="1" x14ac:dyDescent="0.3">
      <c r="A3" s="209"/>
      <c r="B3" s="210"/>
      <c r="C3" s="210"/>
      <c r="D3" s="210"/>
      <c r="E3" s="210"/>
      <c r="F3" s="210"/>
      <c r="G3" s="211"/>
      <c r="H3" s="211"/>
      <c r="I3" s="212"/>
      <c r="J3" s="192"/>
      <c r="K3" s="184"/>
      <c r="L3" s="184"/>
      <c r="M3" s="184"/>
      <c r="N3" s="184"/>
      <c r="O3" s="184"/>
      <c r="P3" s="184"/>
    </row>
    <row r="4" spans="1:21" ht="8.25" customHeight="1" x14ac:dyDescent="0.25">
      <c r="A4" s="80"/>
      <c r="B4" s="81"/>
      <c r="C4" s="81"/>
      <c r="D4" s="81"/>
      <c r="E4" s="81"/>
      <c r="F4" s="81"/>
      <c r="G4" s="82"/>
      <c r="H4" s="82"/>
      <c r="I4" s="83"/>
      <c r="J4" s="192"/>
    </row>
    <row r="5" spans="1:21" ht="15.95" customHeight="1" x14ac:dyDescent="0.25">
      <c r="A5" s="80"/>
      <c r="B5" s="81"/>
      <c r="C5" s="81"/>
      <c r="D5" s="84"/>
      <c r="E5" s="85" t="s">
        <v>400</v>
      </c>
      <c r="F5" s="232"/>
      <c r="G5" s="233"/>
      <c r="H5" s="234"/>
      <c r="I5" s="83"/>
      <c r="J5" s="192"/>
    </row>
    <row r="6" spans="1:21" s="37" customFormat="1" ht="15.95" customHeight="1" x14ac:dyDescent="0.25">
      <c r="A6" s="86" t="s">
        <v>394</v>
      </c>
      <c r="B6" s="14"/>
      <c r="C6" s="90"/>
      <c r="D6" s="84"/>
      <c r="E6" s="85" t="s">
        <v>391</v>
      </c>
      <c r="F6" s="232"/>
      <c r="G6" s="233"/>
      <c r="H6" s="234"/>
      <c r="I6" s="91"/>
      <c r="J6" s="193"/>
      <c r="K6" s="185"/>
      <c r="L6" s="185"/>
      <c r="M6" s="185"/>
      <c r="N6" s="185"/>
      <c r="O6" s="185"/>
      <c r="P6" s="185"/>
    </row>
    <row r="7" spans="1:21" s="37" customFormat="1" ht="15.95" customHeight="1" x14ac:dyDescent="0.25">
      <c r="A7" s="86" t="s">
        <v>395</v>
      </c>
      <c r="B7" s="14"/>
      <c r="C7" s="84"/>
      <c r="D7" s="84"/>
      <c r="E7" s="85" t="s">
        <v>397</v>
      </c>
      <c r="F7" s="235"/>
      <c r="G7" s="236"/>
      <c r="H7" s="237"/>
      <c r="I7" s="92"/>
      <c r="J7" s="194"/>
      <c r="K7" s="185"/>
      <c r="L7" s="185"/>
      <c r="M7" s="185"/>
      <c r="N7" s="185"/>
      <c r="O7" s="185"/>
      <c r="P7" s="185"/>
    </row>
    <row r="8" spans="1:21" s="37" customFormat="1" ht="15.95" customHeight="1" x14ac:dyDescent="0.25">
      <c r="A8" s="87" t="s">
        <v>396</v>
      </c>
      <c r="B8" s="14"/>
      <c r="C8" s="84"/>
      <c r="D8" s="84"/>
      <c r="E8" s="85" t="s">
        <v>398</v>
      </c>
      <c r="F8" s="235"/>
      <c r="G8" s="236"/>
      <c r="H8" s="237"/>
      <c r="I8" s="92"/>
      <c r="J8" s="194"/>
      <c r="K8" s="185"/>
      <c r="L8" s="185"/>
      <c r="M8" s="185"/>
      <c r="N8" s="185"/>
      <c r="O8" s="185"/>
      <c r="P8" s="185"/>
    </row>
    <row r="9" spans="1:21" s="37" customFormat="1" ht="13.5" thickBot="1" x14ac:dyDescent="0.25">
      <c r="A9" s="88"/>
      <c r="B9" s="84"/>
      <c r="C9" s="84"/>
      <c r="D9" s="84"/>
      <c r="E9" s="84"/>
      <c r="F9" s="84"/>
      <c r="G9" s="89"/>
      <c r="H9" s="89"/>
      <c r="I9" s="83"/>
      <c r="J9" s="192"/>
      <c r="K9" s="185"/>
      <c r="L9" s="185"/>
      <c r="M9" s="185"/>
      <c r="N9" s="185"/>
      <c r="O9" s="185"/>
      <c r="P9" s="185"/>
    </row>
    <row r="10" spans="1:21" ht="15.75" x14ac:dyDescent="0.25">
      <c r="A10" s="30" t="s">
        <v>90</v>
      </c>
      <c r="B10" s="31"/>
      <c r="C10" s="31"/>
      <c r="D10" s="31"/>
      <c r="E10" s="31"/>
      <c r="F10" s="31"/>
      <c r="G10" s="31"/>
      <c r="H10" s="31"/>
      <c r="I10" s="32"/>
      <c r="J10" s="195"/>
    </row>
    <row r="11" spans="1:21" ht="9.9499999999999993" customHeight="1" x14ac:dyDescent="0.25">
      <c r="A11" s="93"/>
      <c r="B11" s="94"/>
      <c r="C11" s="94"/>
      <c r="D11" s="94"/>
      <c r="E11" s="94"/>
      <c r="F11" s="94"/>
      <c r="G11" s="94"/>
      <c r="H11" s="94"/>
      <c r="I11" s="95"/>
      <c r="J11" s="196"/>
    </row>
    <row r="12" spans="1:21" x14ac:dyDescent="0.25">
      <c r="A12" s="39" t="s">
        <v>360</v>
      </c>
      <c r="B12" s="20"/>
      <c r="C12" s="40" t="s">
        <v>359</v>
      </c>
      <c r="D12" s="19"/>
      <c r="E12" s="156" t="s">
        <v>408</v>
      </c>
      <c r="F12" s="41"/>
      <c r="G12" s="41"/>
      <c r="H12" s="42"/>
      <c r="I12" s="43"/>
    </row>
    <row r="13" spans="1:21" x14ac:dyDescent="0.25">
      <c r="A13" s="39" t="s">
        <v>141</v>
      </c>
      <c r="B13" s="24"/>
      <c r="C13" s="44" t="s">
        <v>126</v>
      </c>
      <c r="D13" s="20"/>
      <c r="E13" s="157"/>
      <c r="F13" s="45"/>
      <c r="G13" s="18" t="str">
        <f>IF(D13&lt;&gt;"U.S.A.","","If US, State of Origin:")</f>
        <v/>
      </c>
      <c r="H13" s="47"/>
      <c r="I13" s="48"/>
    </row>
    <row r="14" spans="1:21" x14ac:dyDescent="0.25">
      <c r="A14" s="39" t="s">
        <v>142</v>
      </c>
      <c r="B14" s="20"/>
      <c r="C14" s="33" t="str">
        <f>IF(OR(B13="Cooler",B13="RTD"),"Flavour Description:","")</f>
        <v/>
      </c>
      <c r="D14" s="34"/>
      <c r="E14" s="49"/>
      <c r="F14" s="46"/>
      <c r="G14" s="42"/>
      <c r="H14" s="42"/>
      <c r="I14" s="43"/>
      <c r="J14" s="198"/>
      <c r="O14" s="186"/>
      <c r="P14" s="186"/>
      <c r="Q14" s="50"/>
      <c r="R14" s="50"/>
      <c r="T14" s="51"/>
      <c r="U14" s="51"/>
    </row>
    <row r="15" spans="1:21" ht="3" customHeight="1" x14ac:dyDescent="0.25">
      <c r="A15" s="39"/>
      <c r="B15" s="97"/>
      <c r="C15" s="44"/>
      <c r="D15" s="49"/>
      <c r="E15" s="49"/>
      <c r="F15" s="46"/>
      <c r="G15" s="46"/>
      <c r="H15" s="46"/>
      <c r="I15" s="48"/>
      <c r="J15" s="198"/>
      <c r="O15" s="186"/>
      <c r="P15" s="186"/>
      <c r="Q15" s="50"/>
      <c r="R15" s="50"/>
      <c r="T15" s="51"/>
      <c r="U15" s="51"/>
    </row>
    <row r="16" spans="1:21" x14ac:dyDescent="0.25">
      <c r="A16" s="96" t="str">
        <f>IF(B12="Wine","Varietal:","")</f>
        <v/>
      </c>
      <c r="B16" s="172"/>
      <c r="C16" s="17" t="str">
        <f>IF(B12&lt;&gt;"Wine","","Vintage, if specific:")</f>
        <v/>
      </c>
      <c r="D16" s="20"/>
      <c r="E16" s="52"/>
      <c r="F16" s="52"/>
      <c r="G16" s="18" t="str">
        <f>IF(B12&lt;&gt;"Wine","","Quality Designation:")</f>
        <v/>
      </c>
      <c r="H16" s="53"/>
      <c r="I16" s="54"/>
      <c r="J16" s="199"/>
      <c r="O16" s="186"/>
      <c r="P16" s="186"/>
      <c r="Q16" s="50"/>
      <c r="R16" s="50"/>
    </row>
    <row r="17" spans="1:18" ht="9.9499999999999993" customHeight="1" x14ac:dyDescent="0.25">
      <c r="A17" s="39"/>
      <c r="B17" s="55"/>
      <c r="C17" s="44"/>
      <c r="D17" s="41"/>
      <c r="E17" s="41"/>
      <c r="F17" s="41"/>
      <c r="G17" s="46"/>
      <c r="H17" s="56"/>
      <c r="I17" s="57"/>
      <c r="J17" s="199"/>
      <c r="O17" s="186"/>
      <c r="P17" s="186"/>
      <c r="Q17" s="50"/>
      <c r="R17" s="50"/>
    </row>
    <row r="18" spans="1:18" x14ac:dyDescent="0.25">
      <c r="A18" s="39" t="s">
        <v>91</v>
      </c>
      <c r="B18" s="241"/>
      <c r="C18" s="242"/>
      <c r="D18" s="243"/>
      <c r="E18" s="53"/>
      <c r="F18" s="44"/>
      <c r="G18" s="171"/>
      <c r="H18" s="217" t="s">
        <v>475</v>
      </c>
      <c r="I18" s="170"/>
      <c r="J18" s="198"/>
      <c r="O18" s="186"/>
      <c r="P18" s="186"/>
      <c r="Q18" s="50"/>
      <c r="R18" s="50"/>
    </row>
    <row r="19" spans="1:18" x14ac:dyDescent="0.25">
      <c r="A19" s="39" t="s">
        <v>92</v>
      </c>
      <c r="B19" s="241"/>
      <c r="C19" s="242"/>
      <c r="D19" s="243"/>
      <c r="E19" s="53"/>
      <c r="F19" s="53"/>
      <c r="G19" s="98"/>
      <c r="H19" s="98"/>
      <c r="I19" s="99"/>
      <c r="J19" s="198"/>
      <c r="O19" s="186"/>
      <c r="P19" s="186"/>
      <c r="Q19" s="50"/>
      <c r="R19" s="50"/>
    </row>
    <row r="20" spans="1:18" ht="9.9499999999999993" customHeight="1" x14ac:dyDescent="0.25">
      <c r="A20" s="96"/>
      <c r="B20" s="98"/>
      <c r="C20" s="98"/>
      <c r="D20" s="98"/>
      <c r="E20" s="98"/>
      <c r="F20" s="98"/>
      <c r="G20" s="98"/>
      <c r="H20" s="98"/>
      <c r="I20" s="99"/>
      <c r="J20" s="198"/>
      <c r="R20" s="50"/>
    </row>
    <row r="21" spans="1:18" x14ac:dyDescent="0.25">
      <c r="A21" s="96" t="s">
        <v>144</v>
      </c>
      <c r="B21" s="22"/>
      <c r="C21" s="17" t="s">
        <v>98</v>
      </c>
      <c r="D21" s="20"/>
      <c r="E21" s="97"/>
      <c r="F21" s="97"/>
      <c r="G21" s="17" t="s">
        <v>140</v>
      </c>
      <c r="H21" s="267"/>
      <c r="I21" s="268"/>
    </row>
    <row r="22" spans="1:18" ht="15" customHeight="1" x14ac:dyDescent="0.25">
      <c r="A22" s="96" t="s">
        <v>298</v>
      </c>
      <c r="B22" s="20"/>
      <c r="C22" s="17" t="s">
        <v>315</v>
      </c>
      <c r="D22" s="20"/>
      <c r="E22" s="265" t="s">
        <v>194</v>
      </c>
      <c r="F22" s="265"/>
      <c r="G22" s="266"/>
      <c r="H22" s="269"/>
      <c r="I22" s="270"/>
    </row>
    <row r="23" spans="1:18" x14ac:dyDescent="0.25">
      <c r="A23" s="96" t="s">
        <v>205</v>
      </c>
      <c r="B23" s="21"/>
      <c r="C23" s="17" t="s">
        <v>99</v>
      </c>
      <c r="D23" s="166"/>
      <c r="E23" s="265"/>
      <c r="F23" s="265"/>
      <c r="G23" s="266"/>
      <c r="H23" s="269"/>
      <c r="I23" s="270"/>
      <c r="J23" s="198"/>
    </row>
    <row r="24" spans="1:18" x14ac:dyDescent="0.25">
      <c r="A24" s="96" t="s">
        <v>93</v>
      </c>
      <c r="B24" s="20"/>
      <c r="C24" s="17" t="str">
        <f>IF(B12="Beer","Best Before Date:","")</f>
        <v/>
      </c>
      <c r="D24" s="173"/>
      <c r="E24" s="265"/>
      <c r="F24" s="265"/>
      <c r="G24" s="266"/>
      <c r="H24" s="249"/>
      <c r="I24" s="250"/>
      <c r="J24" s="198"/>
    </row>
    <row r="25" spans="1:18" x14ac:dyDescent="0.25">
      <c r="A25" s="96" t="s">
        <v>358</v>
      </c>
      <c r="B25" s="23"/>
      <c r="C25" s="100"/>
      <c r="D25" s="33" t="str">
        <f>IF(B25&lt;&gt;"Yes","","How many mg/serving does it contain?:")</f>
        <v/>
      </c>
      <c r="E25" s="174"/>
      <c r="F25" s="101" t="s">
        <v>197</v>
      </c>
      <c r="G25" s="104"/>
      <c r="H25" s="104"/>
      <c r="I25" s="105"/>
    </row>
    <row r="26" spans="1:18" ht="6.75" customHeight="1" thickBot="1" x14ac:dyDescent="0.3">
      <c r="A26" s="96"/>
      <c r="B26" s="102"/>
      <c r="C26" s="100"/>
      <c r="D26" s="33"/>
      <c r="E26" s="100"/>
      <c r="F26" s="103"/>
      <c r="G26" s="104"/>
      <c r="H26" s="104"/>
      <c r="I26" s="105"/>
      <c r="K26" s="187"/>
    </row>
    <row r="27" spans="1:18" ht="15.75" x14ac:dyDescent="0.25">
      <c r="A27" s="38" t="s">
        <v>161</v>
      </c>
      <c r="B27" s="58"/>
      <c r="C27" s="58"/>
      <c r="D27" s="58"/>
      <c r="E27" s="58"/>
      <c r="F27" s="58"/>
      <c r="G27" s="58"/>
      <c r="H27" s="58"/>
      <c r="I27" s="59"/>
      <c r="J27" s="200"/>
    </row>
    <row r="28" spans="1:18" ht="4.5" customHeight="1" x14ac:dyDescent="0.25">
      <c r="A28" s="60"/>
      <c r="B28" s="61"/>
      <c r="C28" s="61"/>
      <c r="D28" s="61"/>
      <c r="E28" s="61"/>
      <c r="F28" s="61"/>
      <c r="G28" s="61"/>
      <c r="H28" s="61"/>
      <c r="I28" s="62"/>
      <c r="J28" s="200"/>
    </row>
    <row r="29" spans="1:18" x14ac:dyDescent="0.25">
      <c r="A29" s="39" t="s">
        <v>94</v>
      </c>
      <c r="B29" s="20"/>
      <c r="C29" s="46" t="s">
        <v>314</v>
      </c>
      <c r="D29" s="158"/>
      <c r="E29" s="63" t="s">
        <v>165</v>
      </c>
      <c r="F29" s="63"/>
      <c r="G29" s="42"/>
      <c r="H29" s="42"/>
      <c r="I29" s="43"/>
    </row>
    <row r="30" spans="1:18" ht="3.75" customHeight="1" x14ac:dyDescent="0.25">
      <c r="A30" s="39"/>
      <c r="B30" s="53"/>
      <c r="C30" s="64"/>
      <c r="D30" s="42"/>
      <c r="E30" s="42"/>
      <c r="F30" s="42"/>
      <c r="G30" s="63"/>
      <c r="H30" s="42"/>
      <c r="I30" s="43"/>
    </row>
    <row r="31" spans="1:18" x14ac:dyDescent="0.25">
      <c r="A31" s="39" t="s">
        <v>95</v>
      </c>
      <c r="B31" s="20"/>
      <c r="C31" s="107"/>
      <c r="D31" s="108"/>
      <c r="E31" s="109"/>
      <c r="F31" s="108"/>
      <c r="G31" s="109"/>
      <c r="H31" s="107"/>
      <c r="I31" s="110"/>
      <c r="J31" s="198"/>
    </row>
    <row r="32" spans="1:18" x14ac:dyDescent="0.25">
      <c r="A32" s="39" t="s">
        <v>96</v>
      </c>
      <c r="B32" s="24"/>
      <c r="C32" s="107"/>
      <c r="D32" s="108"/>
      <c r="E32" s="109"/>
      <c r="F32" s="108"/>
      <c r="G32" s="109"/>
      <c r="H32" s="107"/>
      <c r="I32" s="110"/>
      <c r="J32" s="198"/>
    </row>
    <row r="33" spans="1:10" x14ac:dyDescent="0.25">
      <c r="A33" s="39" t="s">
        <v>97</v>
      </c>
      <c r="B33" s="106">
        <f>B31*B32</f>
        <v>0</v>
      </c>
      <c r="C33" s="111" t="s">
        <v>143</v>
      </c>
      <c r="D33" s="107"/>
      <c r="E33" s="107"/>
      <c r="F33" s="107"/>
      <c r="G33" s="107"/>
      <c r="H33" s="107"/>
      <c r="I33" s="110"/>
    </row>
    <row r="34" spans="1:10" ht="9.9499999999999993" customHeight="1" thickBot="1" x14ac:dyDescent="0.3">
      <c r="A34" s="112"/>
      <c r="B34" s="111"/>
      <c r="C34" s="111"/>
      <c r="D34" s="107"/>
      <c r="E34" s="107"/>
      <c r="F34" s="107"/>
      <c r="G34" s="107"/>
      <c r="H34" s="107"/>
      <c r="I34" s="110"/>
    </row>
    <row r="35" spans="1:10" ht="15.75" x14ac:dyDescent="0.25">
      <c r="A35" s="30" t="s">
        <v>123</v>
      </c>
      <c r="B35" s="31"/>
      <c r="C35" s="31"/>
      <c r="D35" s="31"/>
      <c r="E35" s="31"/>
      <c r="F35" s="31"/>
      <c r="G35" s="31"/>
      <c r="H35" s="31"/>
      <c r="I35" s="32"/>
      <c r="J35" s="201"/>
    </row>
    <row r="36" spans="1:10" ht="16.5" customHeight="1" x14ac:dyDescent="0.25">
      <c r="A36" s="168" t="s">
        <v>414</v>
      </c>
      <c r="B36" s="161"/>
      <c r="C36" s="161"/>
      <c r="D36" s="161"/>
      <c r="E36" s="161"/>
      <c r="F36" s="163"/>
      <c r="G36" s="163" t="s">
        <v>416</v>
      </c>
      <c r="H36" s="214" t="s">
        <v>409</v>
      </c>
      <c r="I36" s="215"/>
      <c r="J36" s="201"/>
    </row>
    <row r="37" spans="1:10" ht="16.5" x14ac:dyDescent="0.35">
      <c r="A37" s="169" t="s">
        <v>415</v>
      </c>
      <c r="B37" s="162"/>
      <c r="C37" s="162"/>
      <c r="D37" s="162"/>
      <c r="E37" s="162"/>
      <c r="F37" s="167" t="s">
        <v>417</v>
      </c>
      <c r="G37" s="28"/>
      <c r="H37" s="159"/>
      <c r="I37" s="29"/>
      <c r="J37" s="201"/>
    </row>
    <row r="38" spans="1:10" ht="12" customHeight="1" x14ac:dyDescent="0.25">
      <c r="A38" s="113"/>
      <c r="B38" s="114"/>
      <c r="C38" s="114"/>
      <c r="D38" s="114"/>
      <c r="E38" s="114"/>
      <c r="F38" s="114"/>
      <c r="G38" s="114"/>
      <c r="H38" s="114"/>
      <c r="I38" s="115"/>
      <c r="J38" s="200"/>
    </row>
    <row r="39" spans="1:10" x14ac:dyDescent="0.25">
      <c r="A39" s="96" t="s">
        <v>193</v>
      </c>
      <c r="B39" s="25"/>
      <c r="C39" s="17"/>
      <c r="D39" s="171"/>
      <c r="E39" s="116" t="s">
        <v>474</v>
      </c>
      <c r="F39" s="116"/>
      <c r="G39" s="55"/>
      <c r="H39" s="55"/>
      <c r="I39" s="176"/>
      <c r="J39" s="198"/>
    </row>
    <row r="40" spans="1:10" x14ac:dyDescent="0.25">
      <c r="A40" s="96" t="s">
        <v>127</v>
      </c>
      <c r="B40" s="166"/>
      <c r="C40" s="164"/>
      <c r="D40" s="165"/>
      <c r="E40" s="274"/>
      <c r="F40" s="274"/>
      <c r="G40" s="100"/>
      <c r="H40" s="17" t="str">
        <f>IF(I39="Yes","Micro Level:","")</f>
        <v/>
      </c>
      <c r="I40" s="175"/>
      <c r="J40" s="198"/>
    </row>
    <row r="41" spans="1:10" x14ac:dyDescent="0.25">
      <c r="A41" s="96" t="s">
        <v>421</v>
      </c>
      <c r="B41" s="213" t="str">
        <f>IF(OR(B29="",B39=""),"",(B39/B29))</f>
        <v/>
      </c>
      <c r="C41" s="53"/>
      <c r="D41" s="53"/>
      <c r="E41" s="98"/>
      <c r="F41" s="98"/>
      <c r="G41" s="17"/>
      <c r="H41" s="17" t="s">
        <v>422</v>
      </c>
      <c r="I41" s="152"/>
      <c r="J41" s="198"/>
    </row>
    <row r="42" spans="1:10" ht="11.25" customHeight="1" thickBot="1" x14ac:dyDescent="0.3">
      <c r="A42" s="117"/>
      <c r="B42" s="118"/>
      <c r="C42" s="118"/>
      <c r="D42" s="118"/>
      <c r="E42" s="118"/>
      <c r="F42" s="118"/>
      <c r="G42" s="119"/>
      <c r="H42" s="119"/>
      <c r="I42" s="120"/>
      <c r="J42" s="202"/>
    </row>
    <row r="43" spans="1:10" ht="15.75" x14ac:dyDescent="0.25">
      <c r="A43" s="257" t="s">
        <v>122</v>
      </c>
      <c r="B43" s="258"/>
      <c r="C43" s="258"/>
      <c r="D43" s="121"/>
      <c r="E43" s="121"/>
      <c r="F43" s="121"/>
      <c r="G43" s="121"/>
      <c r="H43" s="121"/>
      <c r="I43" s="122"/>
    </row>
    <row r="44" spans="1:10" x14ac:dyDescent="0.25">
      <c r="A44" s="177" t="s">
        <v>170</v>
      </c>
      <c r="B44" s="116"/>
      <c r="C44" s="116"/>
      <c r="D44" s="179"/>
      <c r="E44" s="179"/>
      <c r="F44" s="179"/>
      <c r="G44" s="179"/>
      <c r="H44" s="179"/>
      <c r="I44" s="128"/>
    </row>
    <row r="45" spans="1:10" x14ac:dyDescent="0.25">
      <c r="A45" s="65" t="s">
        <v>404</v>
      </c>
      <c r="B45" s="259"/>
      <c r="C45" s="260"/>
      <c r="D45" s="40" t="s">
        <v>405</v>
      </c>
      <c r="E45" s="278"/>
      <c r="F45" s="278"/>
      <c r="G45" s="100"/>
      <c r="H45" s="100"/>
      <c r="I45" s="128"/>
    </row>
    <row r="46" spans="1:10" x14ac:dyDescent="0.25">
      <c r="A46" s="39" t="s">
        <v>124</v>
      </c>
      <c r="B46" s="254"/>
      <c r="C46" s="254"/>
      <c r="D46" s="44" t="s">
        <v>476</v>
      </c>
      <c r="E46" s="241"/>
      <c r="F46" s="242"/>
      <c r="G46" s="242"/>
      <c r="H46" s="242"/>
      <c r="I46" s="243"/>
    </row>
    <row r="47" spans="1:10" x14ac:dyDescent="0.25">
      <c r="A47" s="39" t="s">
        <v>125</v>
      </c>
      <c r="B47" s="255"/>
      <c r="C47" s="256"/>
      <c r="D47" s="40" t="s">
        <v>713</v>
      </c>
      <c r="E47" s="279"/>
      <c r="F47" s="280"/>
      <c r="G47" s="280"/>
      <c r="H47" s="280"/>
      <c r="I47" s="281"/>
    </row>
    <row r="48" spans="1:10" x14ac:dyDescent="0.25">
      <c r="A48" s="66"/>
      <c r="B48" s="261"/>
      <c r="C48" s="262"/>
      <c r="D48" s="44" t="s">
        <v>128</v>
      </c>
      <c r="E48" s="244"/>
      <c r="F48" s="277"/>
      <c r="G48" s="277"/>
      <c r="H48" s="277"/>
      <c r="I48" s="245"/>
    </row>
    <row r="49" spans="1:16" x14ac:dyDescent="0.25">
      <c r="A49" s="66"/>
      <c r="B49" s="251"/>
      <c r="C49" s="252"/>
      <c r="D49" s="44" t="s">
        <v>145</v>
      </c>
      <c r="E49" s="244"/>
      <c r="F49" s="277"/>
      <c r="G49" s="277"/>
      <c r="H49" s="277"/>
      <c r="I49" s="245"/>
    </row>
    <row r="50" spans="1:16" ht="13.5" customHeight="1" thickBot="1" x14ac:dyDescent="0.3">
      <c r="A50" s="66"/>
      <c r="B50" s="42"/>
      <c r="C50" s="42"/>
      <c r="D50" s="42"/>
      <c r="E50" s="67"/>
      <c r="F50" s="67"/>
      <c r="G50" s="41"/>
      <c r="H50" s="41"/>
      <c r="I50" s="43"/>
    </row>
    <row r="51" spans="1:16" ht="15.75" x14ac:dyDescent="0.25">
      <c r="A51" s="30" t="s">
        <v>129</v>
      </c>
      <c r="B51" s="31"/>
      <c r="C51" s="31"/>
      <c r="D51" s="31"/>
      <c r="E51" s="31"/>
      <c r="F51" s="31"/>
      <c r="G51" s="31"/>
      <c r="H51" s="31"/>
      <c r="I51" s="32"/>
      <c r="J51" s="201"/>
    </row>
    <row r="52" spans="1:16" x14ac:dyDescent="0.25">
      <c r="A52" s="123" t="s">
        <v>167</v>
      </c>
      <c r="B52" s="124"/>
      <c r="C52" s="124"/>
      <c r="D52" s="124"/>
      <c r="E52" s="124"/>
      <c r="F52" s="124"/>
      <c r="G52" s="124"/>
      <c r="H52" s="124"/>
      <c r="I52" s="125"/>
      <c r="J52" s="203"/>
    </row>
    <row r="53" spans="1:16" x14ac:dyDescent="0.25">
      <c r="A53" s="96" t="s">
        <v>196</v>
      </c>
      <c r="B53" s="20"/>
      <c r="C53" s="17" t="s">
        <v>125</v>
      </c>
      <c r="D53" s="246"/>
      <c r="E53" s="247"/>
      <c r="F53" s="247"/>
      <c r="G53" s="247"/>
      <c r="H53" s="248"/>
      <c r="I53" s="128"/>
      <c r="J53" s="204"/>
    </row>
    <row r="54" spans="1:16" x14ac:dyDescent="0.25">
      <c r="A54" s="96" t="s">
        <v>150</v>
      </c>
      <c r="B54" s="24"/>
      <c r="C54" s="17" t="s">
        <v>130</v>
      </c>
      <c r="D54" s="246"/>
      <c r="E54" s="247"/>
      <c r="F54" s="247"/>
      <c r="G54" s="247"/>
      <c r="H54" s="248"/>
      <c r="I54" s="128"/>
      <c r="J54" s="204"/>
    </row>
    <row r="55" spans="1:16" x14ac:dyDescent="0.25">
      <c r="A55" s="96" t="s">
        <v>413</v>
      </c>
      <c r="B55" s="244"/>
      <c r="C55" s="245"/>
      <c r="D55" s="98"/>
      <c r="E55" s="98"/>
      <c r="F55" s="98"/>
      <c r="G55" s="100"/>
      <c r="H55" s="100"/>
      <c r="I55" s="128"/>
      <c r="J55" s="204"/>
    </row>
    <row r="56" spans="1:16" ht="7.5" customHeight="1" thickBot="1" x14ac:dyDescent="0.3">
      <c r="A56" s="126"/>
      <c r="B56" s="127"/>
      <c r="C56" s="127"/>
      <c r="D56" s="130"/>
      <c r="E56" s="130"/>
      <c r="F56" s="130"/>
      <c r="G56" s="118"/>
      <c r="H56" s="118"/>
      <c r="I56" s="129"/>
      <c r="J56" s="198"/>
    </row>
    <row r="57" spans="1:16" ht="15.75" x14ac:dyDescent="0.25">
      <c r="A57" s="30" t="s">
        <v>133</v>
      </c>
      <c r="B57" s="31"/>
      <c r="C57" s="31"/>
      <c r="D57" s="31"/>
      <c r="E57" s="31"/>
      <c r="F57" s="31"/>
      <c r="G57" s="31"/>
      <c r="H57" s="31"/>
      <c r="I57" s="32"/>
      <c r="J57" s="201"/>
    </row>
    <row r="58" spans="1:16" s="68" customFormat="1" ht="8.25" customHeight="1" x14ac:dyDescent="0.25">
      <c r="A58" s="26"/>
      <c r="B58" s="15"/>
      <c r="C58" s="15"/>
      <c r="D58" s="15"/>
      <c r="E58" s="16"/>
      <c r="F58" s="16"/>
      <c r="G58" s="16"/>
      <c r="H58" s="15"/>
      <c r="I58" s="27"/>
      <c r="J58" s="201"/>
      <c r="K58" s="188"/>
      <c r="L58" s="188"/>
      <c r="M58" s="188"/>
      <c r="N58" s="188"/>
      <c r="O58" s="188"/>
      <c r="P58" s="188"/>
    </row>
    <row r="59" spans="1:16" x14ac:dyDescent="0.25">
      <c r="A59" s="123" t="s">
        <v>168</v>
      </c>
      <c r="B59" s="116"/>
      <c r="C59" s="116"/>
      <c r="D59" s="17" t="s">
        <v>172</v>
      </c>
      <c r="E59" s="238"/>
      <c r="F59" s="239"/>
      <c r="G59" s="240"/>
      <c r="H59" s="116"/>
      <c r="I59" s="131"/>
      <c r="J59" s="200"/>
    </row>
    <row r="60" spans="1:16" x14ac:dyDescent="0.25">
      <c r="A60" s="96" t="s">
        <v>134</v>
      </c>
      <c r="B60" s="253"/>
      <c r="C60" s="253"/>
      <c r="D60" s="17" t="s">
        <v>131</v>
      </c>
      <c r="E60" s="241"/>
      <c r="F60" s="242"/>
      <c r="G60" s="243"/>
      <c r="H60" s="100"/>
      <c r="I60" s="128"/>
      <c r="J60" s="198"/>
    </row>
    <row r="61" spans="1:16" x14ac:dyDescent="0.25">
      <c r="A61" s="96" t="s">
        <v>135</v>
      </c>
      <c r="B61" s="253"/>
      <c r="C61" s="253"/>
      <c r="D61" s="17" t="s">
        <v>132</v>
      </c>
      <c r="E61" s="271"/>
      <c r="F61" s="272"/>
      <c r="G61" s="273"/>
      <c r="H61" s="100"/>
      <c r="I61" s="128"/>
      <c r="J61" s="198"/>
    </row>
    <row r="62" spans="1:16" ht="9" customHeight="1" thickBot="1" x14ac:dyDescent="0.3">
      <c r="A62" s="126"/>
      <c r="B62" s="118"/>
      <c r="C62" s="118"/>
      <c r="D62" s="130"/>
      <c r="E62" s="130"/>
      <c r="F62" s="130"/>
      <c r="G62" s="118"/>
      <c r="H62" s="118"/>
      <c r="I62" s="129"/>
      <c r="J62" s="198"/>
    </row>
    <row r="63" spans="1:16" ht="5.25" customHeight="1" x14ac:dyDescent="0.25">
      <c r="A63" s="135"/>
      <c r="B63" s="136"/>
      <c r="C63" s="136"/>
      <c r="D63" s="137"/>
      <c r="E63" s="137"/>
      <c r="F63" s="137"/>
      <c r="G63" s="136"/>
      <c r="H63" s="136"/>
      <c r="I63" s="138"/>
      <c r="J63" s="198"/>
    </row>
    <row r="64" spans="1:16" ht="17.25" customHeight="1" x14ac:dyDescent="0.25">
      <c r="A64" s="216" t="s">
        <v>407</v>
      </c>
      <c r="B64" s="136"/>
      <c r="C64" s="136"/>
      <c r="D64" s="137"/>
      <c r="E64" s="137"/>
      <c r="F64" s="137"/>
      <c r="G64" s="136"/>
      <c r="H64" s="136"/>
      <c r="I64" s="138"/>
      <c r="J64" s="198"/>
    </row>
    <row r="65" spans="1:16" ht="6.75" customHeight="1" x14ac:dyDescent="0.25">
      <c r="A65" s="160"/>
      <c r="B65" s="132"/>
      <c r="C65" s="132"/>
      <c r="D65" s="133"/>
      <c r="E65" s="133"/>
      <c r="F65" s="133"/>
      <c r="G65" s="132"/>
      <c r="H65" s="132"/>
      <c r="I65" s="134"/>
      <c r="J65" s="198"/>
    </row>
    <row r="66" spans="1:16" ht="6.75" customHeight="1" x14ac:dyDescent="0.25">
      <c r="A66" s="139"/>
      <c r="B66" s="140"/>
      <c r="C66" s="140"/>
      <c r="D66" s="141"/>
      <c r="E66" s="141"/>
      <c r="F66" s="141"/>
      <c r="G66" s="140"/>
      <c r="H66" s="140"/>
      <c r="I66" s="142"/>
      <c r="J66" s="198"/>
    </row>
    <row r="67" spans="1:16" ht="15" customHeight="1" x14ac:dyDescent="0.25">
      <c r="A67" s="153" t="s">
        <v>389</v>
      </c>
      <c r="B67" s="69"/>
      <c r="C67" s="154"/>
      <c r="D67" s="143" t="s">
        <v>392</v>
      </c>
      <c r="E67" s="275"/>
      <c r="F67" s="275"/>
      <c r="G67" s="275"/>
      <c r="H67" s="144" t="s">
        <v>399</v>
      </c>
      <c r="I67" s="70"/>
      <c r="J67" s="204"/>
    </row>
    <row r="68" spans="1:16" x14ac:dyDescent="0.25">
      <c r="A68" s="155" t="s">
        <v>136</v>
      </c>
      <c r="B68" s="71"/>
      <c r="C68" s="154"/>
      <c r="D68" s="144" t="s">
        <v>406</v>
      </c>
      <c r="E68" s="276"/>
      <c r="F68" s="276"/>
      <c r="G68" s="276"/>
      <c r="H68" s="144" t="s">
        <v>393</v>
      </c>
      <c r="I68" s="72"/>
      <c r="J68" s="194"/>
    </row>
    <row r="69" spans="1:16" x14ac:dyDescent="0.25">
      <c r="A69" s="155" t="s">
        <v>137</v>
      </c>
      <c r="B69" s="69"/>
      <c r="C69" s="154"/>
      <c r="D69" s="144" t="s">
        <v>401</v>
      </c>
      <c r="E69" s="219"/>
      <c r="F69" s="263" t="str" cm="1">
        <f t="array" ref="F69">IFERROR(VLOOKUP($E$47:$E$47,'Data Validation'!BA:BB,2,0),"")</f>
        <v/>
      </c>
      <c r="G69" s="264"/>
      <c r="H69" s="144" t="s">
        <v>139</v>
      </c>
      <c r="I69" s="73"/>
      <c r="J69" s="205"/>
    </row>
    <row r="70" spans="1:16" x14ac:dyDescent="0.25">
      <c r="A70" s="155" t="s">
        <v>138</v>
      </c>
      <c r="B70" s="69"/>
      <c r="C70" s="154"/>
      <c r="D70" s="144" t="s">
        <v>171</v>
      </c>
      <c r="E70" s="226"/>
      <c r="F70" s="227"/>
      <c r="G70" s="227"/>
      <c r="H70" s="227"/>
      <c r="I70" s="228"/>
      <c r="J70" s="206"/>
      <c r="K70" s="189"/>
      <c r="L70" s="189"/>
      <c r="M70" s="189"/>
      <c r="N70" s="189"/>
      <c r="O70" s="189"/>
      <c r="P70" s="189"/>
    </row>
    <row r="71" spans="1:16" x14ac:dyDescent="0.25">
      <c r="A71" s="155" t="s">
        <v>390</v>
      </c>
      <c r="B71" s="69"/>
      <c r="C71" s="154"/>
      <c r="D71" s="145"/>
      <c r="E71" s="229"/>
      <c r="F71" s="230"/>
      <c r="G71" s="230"/>
      <c r="H71" s="230"/>
      <c r="I71" s="231"/>
      <c r="J71" s="206"/>
      <c r="K71" s="189"/>
      <c r="L71" s="189"/>
      <c r="M71" s="189"/>
      <c r="N71" s="189"/>
      <c r="O71" s="189"/>
      <c r="P71" s="189"/>
    </row>
    <row r="72" spans="1:16" ht="15.75" thickBot="1" x14ac:dyDescent="0.3">
      <c r="A72" s="148"/>
      <c r="B72" s="146"/>
      <c r="C72" s="146"/>
      <c r="D72" s="147"/>
      <c r="E72" s="147"/>
      <c r="F72" s="147"/>
      <c r="G72" s="149"/>
      <c r="H72" s="150"/>
      <c r="I72" s="151"/>
      <c r="J72" s="207"/>
      <c r="K72" s="189"/>
      <c r="L72" s="189"/>
      <c r="M72" s="189"/>
      <c r="N72" s="189"/>
      <c r="O72" s="189"/>
      <c r="P72" s="189"/>
    </row>
    <row r="73" spans="1:16" hidden="1" x14ac:dyDescent="0.25">
      <c r="A73" s="74"/>
      <c r="B73" s="75"/>
      <c r="C73" s="76"/>
      <c r="D73" s="77"/>
      <c r="E73" s="77"/>
      <c r="F73" s="77"/>
      <c r="G73" s="74"/>
      <c r="H73" s="75"/>
      <c r="I73" s="78"/>
      <c r="J73" s="207"/>
    </row>
    <row r="74" spans="1:16" hidden="1" x14ac:dyDescent="0.25">
      <c r="A74" s="74"/>
      <c r="B74" s="75"/>
      <c r="C74" s="76"/>
      <c r="D74" s="77"/>
      <c r="E74" s="77"/>
      <c r="F74" s="77"/>
      <c r="G74" s="74"/>
      <c r="H74" s="75"/>
      <c r="I74" s="78"/>
      <c r="J74" s="207"/>
    </row>
    <row r="75" spans="1:16" hidden="1" x14ac:dyDescent="0.25">
      <c r="A75" s="74"/>
      <c r="B75" s="75"/>
      <c r="C75" s="76"/>
      <c r="D75" s="77"/>
      <c r="E75" s="77"/>
      <c r="F75" s="77"/>
      <c r="G75" s="74"/>
      <c r="H75" s="75"/>
      <c r="I75" s="78"/>
      <c r="J75" s="207"/>
    </row>
    <row r="76" spans="1:16" hidden="1" x14ac:dyDescent="0.25">
      <c r="A76" s="74"/>
      <c r="B76" s="75"/>
      <c r="C76" s="76"/>
      <c r="D76" s="77"/>
      <c r="E76" s="77"/>
      <c r="F76" s="77"/>
      <c r="G76" s="74"/>
      <c r="H76" s="75"/>
      <c r="I76" s="78"/>
      <c r="J76" s="207"/>
    </row>
    <row r="77" spans="1:16" hidden="1" x14ac:dyDescent="0.25">
      <c r="A77" s="74"/>
      <c r="B77" s="75"/>
      <c r="C77" s="76"/>
      <c r="D77" s="77"/>
      <c r="E77" s="77"/>
      <c r="F77" s="77"/>
      <c r="G77" s="74"/>
      <c r="H77" s="75"/>
      <c r="I77" s="78"/>
      <c r="J77" s="207"/>
    </row>
    <row r="78" spans="1:16" hidden="1" x14ac:dyDescent="0.25">
      <c r="A78" s="74"/>
      <c r="B78" s="75"/>
      <c r="C78" s="76"/>
      <c r="D78" s="77"/>
      <c r="E78" s="77"/>
      <c r="F78" s="77"/>
      <c r="G78" s="74"/>
      <c r="H78" s="75"/>
      <c r="I78" s="78"/>
      <c r="J78" s="207"/>
    </row>
    <row r="79" spans="1:16" hidden="1" x14ac:dyDescent="0.25">
      <c r="A79" s="74"/>
      <c r="B79" s="75"/>
      <c r="C79" s="76"/>
      <c r="D79" s="77"/>
      <c r="E79" s="77"/>
      <c r="F79" s="77"/>
      <c r="G79" s="74"/>
      <c r="H79" s="75"/>
      <c r="I79" s="78"/>
      <c r="J79" s="207"/>
    </row>
    <row r="80" spans="1:16" hidden="1" x14ac:dyDescent="0.25">
      <c r="A80" s="74"/>
      <c r="B80" s="75"/>
      <c r="C80" s="76"/>
      <c r="D80" s="77"/>
      <c r="E80" s="77"/>
      <c r="F80" s="77"/>
      <c r="G80" s="74"/>
      <c r="H80" s="75"/>
      <c r="I80" s="78"/>
      <c r="J80" s="207"/>
    </row>
    <row r="81" spans="1:10" hidden="1" x14ac:dyDescent="0.25">
      <c r="A81" s="74"/>
      <c r="B81" s="75"/>
      <c r="C81" s="76"/>
      <c r="D81" s="77"/>
      <c r="E81" s="77"/>
      <c r="F81" s="77"/>
      <c r="G81" s="74"/>
      <c r="H81" s="75"/>
      <c r="I81" s="78"/>
      <c r="J81" s="207"/>
    </row>
    <row r="82" spans="1:10" hidden="1" x14ac:dyDescent="0.25">
      <c r="A82" s="74"/>
      <c r="B82" s="75"/>
      <c r="C82" s="76"/>
      <c r="D82" s="77"/>
      <c r="E82" s="77"/>
      <c r="F82" s="77"/>
      <c r="G82" s="74"/>
      <c r="H82" s="75"/>
      <c r="I82" s="78"/>
      <c r="J82" s="207"/>
    </row>
    <row r="83" spans="1:10" hidden="1" x14ac:dyDescent="0.25">
      <c r="A83" s="74"/>
      <c r="B83" s="75"/>
      <c r="C83" s="76"/>
      <c r="D83" s="77"/>
      <c r="E83" s="77"/>
      <c r="F83" s="77"/>
      <c r="G83" s="74"/>
      <c r="H83" s="75"/>
      <c r="I83" s="78"/>
      <c r="J83" s="207"/>
    </row>
    <row r="84" spans="1:10" hidden="1" x14ac:dyDescent="0.25">
      <c r="A84" s="74"/>
      <c r="B84" s="75"/>
      <c r="C84" s="76"/>
      <c r="D84" s="77"/>
      <c r="E84" s="77"/>
      <c r="F84" s="77"/>
      <c r="G84" s="74"/>
      <c r="H84" s="75"/>
      <c r="I84" s="78"/>
      <c r="J84" s="207"/>
    </row>
    <row r="85" spans="1:10" hidden="1" x14ac:dyDescent="0.25">
      <c r="A85" s="74"/>
      <c r="B85" s="75"/>
      <c r="C85" s="76"/>
      <c r="D85" s="77"/>
      <c r="E85" s="77"/>
      <c r="F85" s="77"/>
      <c r="G85" s="74"/>
      <c r="H85" s="75"/>
      <c r="I85" s="78"/>
      <c r="J85" s="207"/>
    </row>
    <row r="86" spans="1:10" hidden="1" x14ac:dyDescent="0.25">
      <c r="A86" s="74"/>
      <c r="B86" s="75"/>
      <c r="C86" s="76"/>
      <c r="D86" s="77"/>
      <c r="E86" s="77"/>
      <c r="F86" s="77"/>
      <c r="G86" s="74"/>
      <c r="H86" s="75"/>
      <c r="I86" s="78"/>
      <c r="J86" s="207"/>
    </row>
    <row r="87" spans="1:10" hidden="1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208"/>
    </row>
    <row r="88" spans="1:10" hidden="1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208"/>
    </row>
    <row r="89" spans="1:10" hidden="1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208"/>
    </row>
    <row r="90" spans="1:10" hidden="1" x14ac:dyDescent="0.25">
      <c r="A90" s="79"/>
      <c r="B90" s="79"/>
      <c r="C90" s="79"/>
      <c r="D90" s="79"/>
      <c r="E90" s="79"/>
      <c r="F90" s="79"/>
      <c r="G90" s="79"/>
      <c r="H90" s="79"/>
      <c r="I90" s="79"/>
      <c r="J90" s="208"/>
    </row>
    <row r="91" spans="1:10" hidden="1" x14ac:dyDescent="0.25">
      <c r="A91" s="79"/>
      <c r="B91" s="79"/>
      <c r="C91" s="79"/>
      <c r="D91" s="79"/>
      <c r="E91" s="79"/>
      <c r="F91" s="79"/>
      <c r="G91" s="79"/>
      <c r="H91" s="79"/>
      <c r="I91" s="79"/>
      <c r="J91" s="208"/>
    </row>
    <row r="92" spans="1:10" hidden="1" x14ac:dyDescent="0.25">
      <c r="A92" s="79"/>
      <c r="B92" s="79"/>
      <c r="C92" s="79"/>
      <c r="D92" s="79"/>
      <c r="E92" s="79"/>
      <c r="F92" s="79"/>
      <c r="G92" s="79"/>
      <c r="H92" s="79"/>
      <c r="I92" s="79"/>
      <c r="J92" s="208"/>
    </row>
    <row r="93" spans="1:10" hidden="1" x14ac:dyDescent="0.25">
      <c r="A93" s="79"/>
      <c r="B93" s="79"/>
      <c r="C93" s="79"/>
      <c r="D93" s="79"/>
      <c r="E93" s="79"/>
      <c r="F93" s="79"/>
      <c r="G93" s="79"/>
      <c r="H93" s="79"/>
      <c r="I93" s="79"/>
      <c r="J93" s="208"/>
    </row>
    <row r="94" spans="1:10" hidden="1" x14ac:dyDescent="0.25">
      <c r="A94" s="79"/>
      <c r="B94" s="79"/>
      <c r="C94" s="79"/>
      <c r="D94" s="79"/>
      <c r="E94" s="79"/>
      <c r="F94" s="79"/>
      <c r="G94" s="79"/>
      <c r="H94" s="79"/>
      <c r="I94" s="79"/>
      <c r="J94" s="208"/>
    </row>
    <row r="95" spans="1:10" hidden="1" x14ac:dyDescent="0.25">
      <c r="A95" s="79"/>
      <c r="B95" s="79"/>
      <c r="C95" s="79"/>
      <c r="D95" s="79"/>
      <c r="E95" s="79"/>
      <c r="F95" s="79"/>
      <c r="G95" s="79"/>
      <c r="H95" s="79"/>
      <c r="I95" s="79"/>
      <c r="J95" s="208"/>
    </row>
    <row r="96" spans="1:10" hidden="1" x14ac:dyDescent="0.25">
      <c r="A96" s="79"/>
      <c r="B96" s="79"/>
      <c r="C96" s="79"/>
      <c r="D96" s="79"/>
      <c r="E96" s="79"/>
      <c r="F96" s="79"/>
      <c r="G96" s="79"/>
      <c r="H96" s="79"/>
      <c r="I96" s="79"/>
      <c r="J96" s="208"/>
    </row>
    <row r="97" spans="1:10" hidden="1" x14ac:dyDescent="0.25">
      <c r="A97" s="79"/>
      <c r="B97" s="79"/>
      <c r="C97" s="79"/>
      <c r="D97" s="79"/>
      <c r="E97" s="79"/>
      <c r="F97" s="79"/>
      <c r="G97" s="79"/>
      <c r="H97" s="79"/>
      <c r="I97" s="79"/>
      <c r="J97" s="208"/>
    </row>
    <row r="98" spans="1:10" hidden="1" x14ac:dyDescent="0.25">
      <c r="A98" s="79"/>
      <c r="B98" s="79"/>
      <c r="C98" s="79"/>
      <c r="D98" s="79"/>
      <c r="E98" s="79"/>
      <c r="F98" s="79"/>
      <c r="G98" s="79"/>
      <c r="H98" s="79"/>
      <c r="I98" s="79"/>
      <c r="J98" s="208"/>
    </row>
    <row r="99" spans="1:10" hidden="1" x14ac:dyDescent="0.25">
      <c r="A99" s="79"/>
      <c r="B99" s="79"/>
      <c r="C99" s="79"/>
      <c r="D99" s="79"/>
      <c r="E99" s="79"/>
      <c r="F99" s="79"/>
      <c r="G99" s="79"/>
      <c r="H99" s="79"/>
      <c r="I99" s="79"/>
      <c r="J99" s="208"/>
    </row>
    <row r="100" spans="1:10" hidden="1" x14ac:dyDescent="0.25">
      <c r="A100" s="79"/>
      <c r="B100" s="79"/>
      <c r="C100" s="79"/>
      <c r="D100" s="79"/>
      <c r="E100" s="79"/>
      <c r="F100" s="79"/>
      <c r="G100" s="79"/>
      <c r="H100" s="79"/>
      <c r="I100" s="79"/>
      <c r="J100" s="208"/>
    </row>
    <row r="101" spans="1:10" hidden="1" x14ac:dyDescent="0.25">
      <c r="A101" s="79"/>
      <c r="B101" s="79"/>
      <c r="C101" s="79"/>
      <c r="D101" s="79"/>
      <c r="E101" s="79"/>
      <c r="F101" s="79"/>
      <c r="G101" s="79"/>
      <c r="H101" s="79"/>
      <c r="I101" s="79"/>
      <c r="J101" s="208"/>
    </row>
    <row r="102" spans="1:10" hidden="1" x14ac:dyDescent="0.25">
      <c r="A102" s="79"/>
      <c r="B102" s="79"/>
      <c r="C102" s="79"/>
      <c r="D102" s="79"/>
      <c r="E102" s="79"/>
      <c r="F102" s="79"/>
      <c r="G102" s="79"/>
      <c r="H102" s="79"/>
      <c r="I102" s="79"/>
      <c r="J102" s="208"/>
    </row>
    <row r="103" spans="1:10" hidden="1" x14ac:dyDescent="0.25">
      <c r="A103" s="79"/>
      <c r="B103" s="79"/>
      <c r="C103" s="79"/>
      <c r="D103" s="79"/>
      <c r="E103" s="79"/>
      <c r="F103" s="79"/>
      <c r="G103" s="79"/>
      <c r="H103" s="79"/>
      <c r="I103" s="79"/>
      <c r="J103" s="208"/>
    </row>
    <row r="104" spans="1:10" hidden="1" x14ac:dyDescent="0.25">
      <c r="A104" s="79"/>
      <c r="B104" s="79"/>
      <c r="C104" s="79"/>
      <c r="D104" s="79"/>
      <c r="E104" s="79"/>
      <c r="F104" s="79"/>
      <c r="G104" s="79"/>
      <c r="H104" s="79"/>
      <c r="I104" s="79"/>
      <c r="J104" s="208"/>
    </row>
    <row r="105" spans="1:10" hidden="1" x14ac:dyDescent="0.25">
      <c r="A105" s="79"/>
      <c r="B105" s="79"/>
      <c r="C105" s="79"/>
      <c r="D105" s="79"/>
      <c r="E105" s="79"/>
      <c r="F105" s="79"/>
      <c r="G105" s="79"/>
      <c r="H105" s="79"/>
      <c r="I105" s="79"/>
      <c r="J105" s="208"/>
    </row>
    <row r="106" spans="1:10" hidden="1" x14ac:dyDescent="0.25">
      <c r="A106" s="79"/>
      <c r="B106" s="79"/>
      <c r="C106" s="79"/>
      <c r="D106" s="79"/>
      <c r="E106" s="79"/>
      <c r="F106" s="79"/>
      <c r="G106" s="79"/>
      <c r="H106" s="79"/>
      <c r="I106" s="79"/>
      <c r="J106" s="208"/>
    </row>
    <row r="107" spans="1:10" hidden="1" x14ac:dyDescent="0.25">
      <c r="A107" s="79"/>
      <c r="B107" s="79"/>
      <c r="C107" s="79"/>
      <c r="D107" s="79"/>
      <c r="E107" s="79"/>
      <c r="F107" s="79"/>
      <c r="G107" s="79"/>
      <c r="H107" s="79"/>
      <c r="I107" s="79"/>
      <c r="J107" s="208"/>
    </row>
    <row r="108" spans="1:10" hidden="1" x14ac:dyDescent="0.25">
      <c r="A108" s="79"/>
      <c r="B108" s="79"/>
      <c r="C108" s="79"/>
      <c r="D108" s="79"/>
      <c r="E108" s="79"/>
      <c r="F108" s="79"/>
      <c r="G108" s="79"/>
      <c r="H108" s="79"/>
      <c r="I108" s="79"/>
      <c r="J108" s="208"/>
    </row>
    <row r="109" spans="1:10" hidden="1" x14ac:dyDescent="0.25">
      <c r="A109" s="79"/>
      <c r="B109" s="79"/>
      <c r="C109" s="79"/>
      <c r="D109" s="79"/>
      <c r="E109" s="79"/>
      <c r="F109" s="79"/>
      <c r="G109" s="79"/>
      <c r="H109" s="79"/>
      <c r="I109" s="79"/>
      <c r="J109" s="208"/>
    </row>
    <row r="110" spans="1:10" hidden="1" x14ac:dyDescent="0.25">
      <c r="A110" s="79"/>
      <c r="B110" s="79"/>
      <c r="C110" s="79"/>
      <c r="D110" s="79"/>
      <c r="E110" s="79"/>
      <c r="F110" s="79"/>
      <c r="G110" s="79"/>
      <c r="H110" s="79"/>
      <c r="I110" s="79"/>
      <c r="J110" s="208"/>
    </row>
    <row r="111" spans="1:10" hidden="1" x14ac:dyDescent="0.25">
      <c r="A111" s="79"/>
      <c r="B111" s="79"/>
      <c r="C111" s="79"/>
      <c r="D111" s="79"/>
      <c r="E111" s="79"/>
      <c r="F111" s="79"/>
      <c r="G111" s="79"/>
      <c r="H111" s="79"/>
      <c r="I111" s="79"/>
      <c r="J111" s="208"/>
    </row>
    <row r="112" spans="1:10" hidden="1" x14ac:dyDescent="0.25">
      <c r="A112" s="79"/>
      <c r="B112" s="79"/>
      <c r="C112" s="79"/>
      <c r="D112" s="79"/>
      <c r="E112" s="79"/>
      <c r="F112" s="79"/>
      <c r="G112" s="79"/>
      <c r="H112" s="79"/>
      <c r="I112" s="79"/>
      <c r="J112" s="208"/>
    </row>
    <row r="113" spans="1:10" hidden="1" x14ac:dyDescent="0.25">
      <c r="A113" s="79"/>
      <c r="B113" s="79"/>
      <c r="C113" s="79"/>
      <c r="D113" s="79"/>
      <c r="E113" s="79"/>
      <c r="F113" s="79"/>
      <c r="G113" s="79"/>
      <c r="H113" s="79"/>
      <c r="I113" s="79"/>
      <c r="J113" s="208"/>
    </row>
    <row r="114" spans="1:10" hidden="1" x14ac:dyDescent="0.25">
      <c r="A114" s="79"/>
      <c r="B114" s="79"/>
      <c r="C114" s="79"/>
      <c r="D114" s="79"/>
      <c r="E114" s="79"/>
      <c r="F114" s="79"/>
      <c r="G114" s="79"/>
      <c r="H114" s="79"/>
      <c r="I114" s="79"/>
      <c r="J114" s="208"/>
    </row>
    <row r="115" spans="1:10" hidden="1" x14ac:dyDescent="0.25">
      <c r="A115" s="79"/>
      <c r="B115" s="79"/>
      <c r="C115" s="79"/>
      <c r="D115" s="79"/>
      <c r="E115" s="79"/>
      <c r="F115" s="79"/>
      <c r="G115" s="79"/>
      <c r="H115" s="79"/>
      <c r="I115" s="79"/>
      <c r="J115" s="208"/>
    </row>
    <row r="116" spans="1:10" hidden="1" x14ac:dyDescent="0.25">
      <c r="A116" s="79"/>
      <c r="B116" s="79"/>
      <c r="C116" s="79"/>
      <c r="D116" s="79"/>
      <c r="E116" s="79"/>
      <c r="F116" s="79"/>
      <c r="G116" s="79"/>
      <c r="H116" s="79"/>
      <c r="I116" s="79"/>
      <c r="J116" s="208"/>
    </row>
    <row r="117" spans="1:10" hidden="1" x14ac:dyDescent="0.25">
      <c r="A117" s="79"/>
      <c r="B117" s="79"/>
      <c r="C117" s="79"/>
      <c r="D117" s="79"/>
      <c r="E117" s="79"/>
      <c r="F117" s="79"/>
      <c r="G117" s="79"/>
      <c r="H117" s="79"/>
      <c r="I117" s="79"/>
      <c r="J117" s="208"/>
    </row>
    <row r="118" spans="1:10" hidden="1" x14ac:dyDescent="0.25">
      <c r="A118" s="79"/>
      <c r="B118" s="79"/>
      <c r="C118" s="79"/>
      <c r="D118" s="79"/>
      <c r="E118" s="79"/>
      <c r="F118" s="79"/>
      <c r="G118" s="79"/>
      <c r="H118" s="79"/>
      <c r="I118" s="79"/>
      <c r="J118" s="208"/>
    </row>
    <row r="119" spans="1:10" hidden="1" x14ac:dyDescent="0.25">
      <c r="A119" s="79"/>
      <c r="B119" s="79"/>
      <c r="C119" s="79"/>
      <c r="D119" s="79"/>
      <c r="E119" s="79"/>
      <c r="F119" s="79"/>
      <c r="G119" s="79"/>
      <c r="H119" s="79"/>
      <c r="I119" s="79"/>
      <c r="J119" s="208"/>
    </row>
    <row r="120" spans="1:10" hidden="1" x14ac:dyDescent="0.25">
      <c r="A120" s="79"/>
      <c r="B120" s="79"/>
      <c r="C120" s="79"/>
      <c r="D120" s="79"/>
      <c r="E120" s="79"/>
      <c r="F120" s="79"/>
      <c r="G120" s="79"/>
      <c r="H120" s="79"/>
      <c r="I120" s="79"/>
      <c r="J120" s="208"/>
    </row>
    <row r="121" spans="1:10" hidden="1" x14ac:dyDescent="0.25">
      <c r="A121" s="79"/>
      <c r="B121" s="79"/>
      <c r="C121" s="79"/>
      <c r="D121" s="79"/>
      <c r="E121" s="79"/>
      <c r="F121" s="79"/>
      <c r="G121" s="79"/>
      <c r="H121" s="79"/>
      <c r="I121" s="79"/>
      <c r="J121" s="208"/>
    </row>
    <row r="122" spans="1:10" hidden="1" x14ac:dyDescent="0.25">
      <c r="A122" s="79"/>
      <c r="B122" s="79"/>
      <c r="C122" s="79"/>
      <c r="D122" s="79"/>
      <c r="E122" s="79"/>
      <c r="F122" s="79"/>
      <c r="G122" s="79"/>
      <c r="H122" s="79"/>
      <c r="I122" s="79"/>
      <c r="J122" s="208"/>
    </row>
    <row r="123" spans="1:10" hidden="1" x14ac:dyDescent="0.25">
      <c r="A123" s="79"/>
      <c r="B123" s="79"/>
      <c r="C123" s="79"/>
      <c r="D123" s="79"/>
      <c r="E123" s="79"/>
      <c r="F123" s="79"/>
      <c r="G123" s="79"/>
      <c r="H123" s="79"/>
      <c r="I123" s="79"/>
      <c r="J123" s="208"/>
    </row>
    <row r="124" spans="1:10" hidden="1" x14ac:dyDescent="0.25">
      <c r="A124" s="79"/>
      <c r="B124" s="79"/>
      <c r="C124" s="79"/>
      <c r="D124" s="79"/>
      <c r="E124" s="79"/>
      <c r="F124" s="79"/>
      <c r="G124" s="79"/>
      <c r="H124" s="79"/>
      <c r="I124" s="79"/>
      <c r="J124" s="208"/>
    </row>
    <row r="125" spans="1:10" hidden="1" x14ac:dyDescent="0.25">
      <c r="A125" s="79"/>
      <c r="B125" s="79"/>
      <c r="C125" s="79"/>
      <c r="D125" s="79"/>
      <c r="E125" s="79"/>
      <c r="F125" s="79"/>
      <c r="G125" s="79"/>
      <c r="H125" s="79"/>
      <c r="I125" s="79"/>
      <c r="J125" s="208"/>
    </row>
    <row r="126" spans="1:10" hidden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208"/>
    </row>
    <row r="127" spans="1:10" hidden="1" x14ac:dyDescent="0.25">
      <c r="A127" s="79"/>
      <c r="B127" s="79"/>
      <c r="C127" s="79"/>
      <c r="D127" s="79"/>
      <c r="E127" s="79"/>
      <c r="F127" s="79"/>
      <c r="G127" s="79"/>
      <c r="H127" s="79"/>
      <c r="I127" s="79"/>
      <c r="J127" s="208"/>
    </row>
    <row r="128" spans="1:10" hidden="1" x14ac:dyDescent="0.25">
      <c r="A128" s="79"/>
      <c r="B128" s="79"/>
      <c r="C128" s="79"/>
      <c r="D128" s="79"/>
      <c r="E128" s="79"/>
      <c r="F128" s="79"/>
      <c r="G128" s="79"/>
      <c r="H128" s="79"/>
      <c r="I128" s="79"/>
      <c r="J128" s="208"/>
    </row>
    <row r="129" spans="1:10" hidden="1" x14ac:dyDescent="0.25">
      <c r="A129" s="79"/>
      <c r="B129" s="79"/>
      <c r="C129" s="79"/>
      <c r="D129" s="79"/>
      <c r="E129" s="79"/>
      <c r="F129" s="79"/>
      <c r="G129" s="79"/>
      <c r="H129" s="79"/>
      <c r="I129" s="79"/>
      <c r="J129" s="208"/>
    </row>
    <row r="130" spans="1:10" hidden="1" x14ac:dyDescent="0.25">
      <c r="A130" s="79"/>
      <c r="B130" s="79"/>
      <c r="C130" s="79"/>
      <c r="D130" s="79"/>
      <c r="E130" s="79"/>
      <c r="F130" s="79"/>
      <c r="G130" s="79"/>
      <c r="H130" s="79"/>
      <c r="I130" s="79"/>
      <c r="J130" s="208"/>
    </row>
    <row r="131" spans="1:10" hidden="1" x14ac:dyDescent="0.25">
      <c r="A131" s="79"/>
      <c r="B131" s="79"/>
      <c r="C131" s="79"/>
      <c r="D131" s="79"/>
      <c r="E131" s="79"/>
      <c r="F131" s="79"/>
      <c r="G131" s="79"/>
      <c r="H131" s="79"/>
      <c r="I131" s="79"/>
      <c r="J131" s="208"/>
    </row>
    <row r="132" spans="1:10" hidden="1" x14ac:dyDescent="0.25">
      <c r="A132" s="79"/>
      <c r="B132" s="79"/>
      <c r="C132" s="79"/>
      <c r="D132" s="79"/>
      <c r="E132" s="79"/>
      <c r="F132" s="79"/>
      <c r="G132" s="79"/>
      <c r="H132" s="79"/>
      <c r="I132" s="79"/>
      <c r="J132" s="208"/>
    </row>
    <row r="133" spans="1:10" hidden="1" x14ac:dyDescent="0.25">
      <c r="A133" s="79"/>
      <c r="B133" s="79"/>
      <c r="C133" s="79"/>
      <c r="D133" s="79"/>
      <c r="E133" s="79"/>
      <c r="F133" s="79"/>
      <c r="G133" s="79"/>
      <c r="H133" s="79"/>
      <c r="I133" s="79"/>
      <c r="J133" s="208"/>
    </row>
    <row r="134" spans="1:10" hidden="1" x14ac:dyDescent="0.25">
      <c r="A134" s="79"/>
      <c r="B134" s="79"/>
      <c r="C134" s="79"/>
      <c r="D134" s="79"/>
      <c r="E134" s="79"/>
      <c r="F134" s="79"/>
      <c r="G134" s="79"/>
      <c r="H134" s="79"/>
      <c r="I134" s="79"/>
      <c r="J134" s="208"/>
    </row>
    <row r="135" spans="1:10" hidden="1" x14ac:dyDescent="0.25">
      <c r="A135" s="79"/>
      <c r="B135" s="79"/>
      <c r="C135" s="79"/>
      <c r="D135" s="79"/>
      <c r="E135" s="79"/>
      <c r="F135" s="79"/>
      <c r="G135" s="79"/>
      <c r="H135" s="79"/>
      <c r="I135" s="79"/>
      <c r="J135" s="208"/>
    </row>
    <row r="136" spans="1:10" hidden="1" x14ac:dyDescent="0.25">
      <c r="A136" s="79"/>
      <c r="B136" s="79"/>
      <c r="C136" s="79"/>
      <c r="D136" s="79"/>
      <c r="E136" s="79"/>
      <c r="F136" s="79"/>
      <c r="G136" s="79"/>
      <c r="H136" s="79"/>
      <c r="I136" s="79"/>
      <c r="J136" s="208"/>
    </row>
    <row r="137" spans="1:10" hidden="1" x14ac:dyDescent="0.25">
      <c r="A137" s="79"/>
      <c r="B137" s="79"/>
      <c r="C137" s="79"/>
      <c r="D137" s="79"/>
      <c r="E137" s="79"/>
      <c r="F137" s="79"/>
      <c r="G137" s="79"/>
      <c r="H137" s="79"/>
      <c r="I137" s="79"/>
      <c r="J137" s="208"/>
    </row>
    <row r="138" spans="1:10" hidden="1" x14ac:dyDescent="0.25">
      <c r="A138" s="79"/>
      <c r="B138" s="79"/>
      <c r="C138" s="79"/>
      <c r="D138" s="79"/>
      <c r="E138" s="79"/>
      <c r="F138" s="79"/>
      <c r="G138" s="79"/>
      <c r="H138" s="79"/>
      <c r="I138" s="79"/>
      <c r="J138" s="208"/>
    </row>
    <row r="139" spans="1:10" hidden="1" x14ac:dyDescent="0.25">
      <c r="A139" s="79"/>
      <c r="B139" s="79"/>
      <c r="C139" s="79"/>
      <c r="D139" s="79"/>
      <c r="E139" s="79"/>
      <c r="F139" s="79"/>
      <c r="G139" s="79"/>
      <c r="H139" s="79"/>
      <c r="I139" s="79"/>
      <c r="J139" s="208"/>
    </row>
    <row r="140" spans="1:10" hidden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208"/>
    </row>
    <row r="141" spans="1:10" hidden="1" x14ac:dyDescent="0.25">
      <c r="A141" s="79"/>
      <c r="B141" s="79"/>
      <c r="C141" s="79"/>
      <c r="D141" s="79"/>
      <c r="E141" s="79"/>
      <c r="F141" s="79"/>
      <c r="G141" s="79"/>
      <c r="H141" s="79"/>
      <c r="I141" s="79"/>
      <c r="J141" s="208"/>
    </row>
    <row r="142" spans="1:10" hidden="1" x14ac:dyDescent="0.25">
      <c r="A142" s="79"/>
      <c r="B142" s="79"/>
      <c r="C142" s="79"/>
      <c r="D142" s="79"/>
      <c r="E142" s="79"/>
      <c r="F142" s="79"/>
      <c r="G142" s="79"/>
      <c r="H142" s="79"/>
      <c r="I142" s="79"/>
      <c r="J142" s="208"/>
    </row>
    <row r="143" spans="1:10" hidden="1" x14ac:dyDescent="0.25">
      <c r="A143" s="79"/>
      <c r="B143" s="79"/>
      <c r="C143" s="79"/>
      <c r="D143" s="79"/>
      <c r="E143" s="79"/>
      <c r="F143" s="79"/>
      <c r="G143" s="79"/>
      <c r="H143" s="79"/>
      <c r="I143" s="79"/>
      <c r="J143" s="208"/>
    </row>
    <row r="144" spans="1:10" hidden="1" x14ac:dyDescent="0.25">
      <c r="A144" s="79"/>
      <c r="B144" s="79"/>
      <c r="C144" s="79"/>
      <c r="D144" s="79"/>
      <c r="E144" s="79"/>
      <c r="F144" s="79"/>
      <c r="G144" s="79"/>
      <c r="H144" s="79"/>
      <c r="I144" s="79"/>
      <c r="J144" s="208"/>
    </row>
    <row r="145" spans="1:10" hidden="1" x14ac:dyDescent="0.25">
      <c r="A145" s="79"/>
      <c r="B145" s="79"/>
      <c r="C145" s="79"/>
      <c r="D145" s="79"/>
      <c r="E145" s="79"/>
      <c r="F145" s="79"/>
      <c r="G145" s="79"/>
      <c r="H145" s="79"/>
      <c r="I145" s="79"/>
      <c r="J145" s="208"/>
    </row>
    <row r="146" spans="1:10" hidden="1" x14ac:dyDescent="0.25">
      <c r="A146" s="79"/>
      <c r="B146" s="79"/>
      <c r="C146" s="79"/>
      <c r="D146" s="79"/>
      <c r="E146" s="79"/>
      <c r="F146" s="79"/>
      <c r="G146" s="79"/>
      <c r="H146" s="79"/>
      <c r="I146" s="79"/>
      <c r="J146" s="208"/>
    </row>
    <row r="147" spans="1:10" hidden="1" x14ac:dyDescent="0.25">
      <c r="A147" s="79"/>
      <c r="B147" s="79"/>
      <c r="C147" s="79"/>
      <c r="D147" s="79"/>
      <c r="E147" s="79"/>
      <c r="F147" s="79"/>
      <c r="G147" s="79"/>
      <c r="H147" s="79"/>
      <c r="I147" s="79"/>
      <c r="J147" s="208"/>
    </row>
    <row r="148" spans="1:10" hidden="1" x14ac:dyDescent="0.25">
      <c r="A148" s="79"/>
      <c r="B148" s="79"/>
      <c r="C148" s="79"/>
      <c r="D148" s="79"/>
      <c r="E148" s="79"/>
      <c r="F148" s="79"/>
      <c r="G148" s="79"/>
      <c r="H148" s="79"/>
      <c r="I148" s="79"/>
      <c r="J148" s="208"/>
    </row>
    <row r="149" spans="1:10" hidden="1" x14ac:dyDescent="0.25">
      <c r="A149" s="79"/>
      <c r="B149" s="79"/>
      <c r="C149" s="79"/>
      <c r="D149" s="79"/>
      <c r="E149" s="79"/>
      <c r="F149" s="79"/>
      <c r="G149" s="79"/>
      <c r="H149" s="79"/>
      <c r="I149" s="79"/>
      <c r="J149" s="208"/>
    </row>
    <row r="150" spans="1:10" hidden="1" x14ac:dyDescent="0.25">
      <c r="A150" s="79"/>
      <c r="B150" s="79"/>
      <c r="C150" s="79"/>
      <c r="D150" s="79"/>
      <c r="E150" s="79"/>
      <c r="F150" s="79"/>
      <c r="G150" s="79"/>
      <c r="H150" s="79"/>
      <c r="I150" s="79"/>
      <c r="J150" s="208"/>
    </row>
    <row r="151" spans="1:10" hidden="1" x14ac:dyDescent="0.25">
      <c r="A151" s="79"/>
      <c r="B151" s="79"/>
      <c r="C151" s="79"/>
      <c r="D151" s="79"/>
      <c r="E151" s="79"/>
      <c r="F151" s="79"/>
      <c r="G151" s="79"/>
      <c r="H151" s="79"/>
      <c r="I151" s="79"/>
      <c r="J151" s="208"/>
    </row>
    <row r="152" spans="1:10" hidden="1" x14ac:dyDescent="0.25">
      <c r="A152" s="79"/>
      <c r="B152" s="79"/>
      <c r="C152" s="79"/>
      <c r="D152" s="79"/>
      <c r="E152" s="79"/>
      <c r="F152" s="79"/>
      <c r="G152" s="79"/>
      <c r="H152" s="79"/>
      <c r="I152" s="79"/>
      <c r="J152" s="208"/>
    </row>
    <row r="153" spans="1:10" hidden="1" x14ac:dyDescent="0.25">
      <c r="A153" s="79"/>
      <c r="B153" s="79"/>
      <c r="C153" s="79"/>
      <c r="D153" s="79"/>
      <c r="E153" s="79"/>
      <c r="F153" s="79"/>
      <c r="G153" s="79"/>
      <c r="H153" s="79"/>
      <c r="I153" s="79"/>
      <c r="J153" s="208"/>
    </row>
    <row r="154" spans="1:10" hidden="1" x14ac:dyDescent="0.25">
      <c r="A154" s="79"/>
      <c r="B154" s="79"/>
      <c r="C154" s="79"/>
      <c r="D154" s="79"/>
      <c r="E154" s="79"/>
      <c r="F154" s="79"/>
      <c r="G154" s="79"/>
      <c r="H154" s="79"/>
      <c r="I154" s="79"/>
      <c r="J154" s="208"/>
    </row>
    <row r="155" spans="1:10" hidden="1" x14ac:dyDescent="0.25">
      <c r="A155" s="79"/>
      <c r="B155" s="79"/>
      <c r="C155" s="79"/>
      <c r="D155" s="79"/>
      <c r="E155" s="79"/>
      <c r="F155" s="79"/>
      <c r="G155" s="79"/>
      <c r="H155" s="79"/>
      <c r="I155" s="79"/>
      <c r="J155" s="208"/>
    </row>
    <row r="156" spans="1:10" hidden="1" x14ac:dyDescent="0.25">
      <c r="A156" s="79"/>
      <c r="B156" s="79"/>
      <c r="C156" s="79"/>
      <c r="D156" s="79"/>
      <c r="E156" s="79"/>
      <c r="F156" s="79"/>
      <c r="G156" s="79"/>
      <c r="H156" s="79"/>
      <c r="I156" s="79"/>
      <c r="J156" s="208"/>
    </row>
    <row r="157" spans="1:10" hidden="1" x14ac:dyDescent="0.25">
      <c r="A157" s="79"/>
      <c r="B157" s="79"/>
      <c r="C157" s="79"/>
      <c r="D157" s="79"/>
      <c r="E157" s="79"/>
      <c r="F157" s="79"/>
      <c r="G157" s="79"/>
      <c r="H157" s="79"/>
      <c r="I157" s="79"/>
      <c r="J157" s="208"/>
    </row>
  </sheetData>
  <sheetProtection algorithmName="SHA-512" hashValue="qm+pqIVzWKnTZPhY7PMXoHmkTMd8gbIcb+pCP2OPVZ731HZlnxJTFh+Y1STRkDuF+1XBgogQPzSCLGvK1xQcLg==" saltValue="qkvKEbtWGu6z2CfehU/0zw==" spinCount="100000" sheet="1" objects="1" scenarios="1" selectLockedCells="1"/>
  <dataConsolidate/>
  <mergeCells count="37">
    <mergeCell ref="F69:G69"/>
    <mergeCell ref="E22:G24"/>
    <mergeCell ref="H21:I21"/>
    <mergeCell ref="H22:I22"/>
    <mergeCell ref="H23:I23"/>
    <mergeCell ref="E60:G60"/>
    <mergeCell ref="E61:G61"/>
    <mergeCell ref="E40:F40"/>
    <mergeCell ref="E67:G67"/>
    <mergeCell ref="E68:G68"/>
    <mergeCell ref="E48:I48"/>
    <mergeCell ref="E45:F45"/>
    <mergeCell ref="E46:I46"/>
    <mergeCell ref="E47:I47"/>
    <mergeCell ref="E49:I49"/>
    <mergeCell ref="B46:C46"/>
    <mergeCell ref="B47:C47"/>
    <mergeCell ref="B60:C60"/>
    <mergeCell ref="A43:C43"/>
    <mergeCell ref="B45:C45"/>
    <mergeCell ref="B48:C48"/>
    <mergeCell ref="A1:I1"/>
    <mergeCell ref="A2:I2"/>
    <mergeCell ref="E70:I71"/>
    <mergeCell ref="F6:H6"/>
    <mergeCell ref="F7:H7"/>
    <mergeCell ref="F8:H8"/>
    <mergeCell ref="F5:H5"/>
    <mergeCell ref="E59:G59"/>
    <mergeCell ref="B18:D18"/>
    <mergeCell ref="B19:D19"/>
    <mergeCell ref="B55:C55"/>
    <mergeCell ref="D53:H53"/>
    <mergeCell ref="D54:H54"/>
    <mergeCell ref="H24:I24"/>
    <mergeCell ref="B49:C49"/>
    <mergeCell ref="B61:C61"/>
  </mergeCells>
  <conditionalFormatting sqref="D16">
    <cfRule type="expression" dxfId="14" priority="37">
      <formula>$B$12&lt;&gt;"Wine"</formula>
    </cfRule>
  </conditionalFormatting>
  <conditionalFormatting sqref="F25:F26">
    <cfRule type="expression" dxfId="13" priority="25">
      <formula>$B$25&lt;&gt;"Yes"</formula>
    </cfRule>
  </conditionalFormatting>
  <conditionalFormatting sqref="H13">
    <cfRule type="expression" dxfId="12" priority="39">
      <formula>D13&lt;&gt;"U.S.A."</formula>
    </cfRule>
  </conditionalFormatting>
  <conditionalFormatting sqref="E25">
    <cfRule type="expression" dxfId="11" priority="14">
      <formula>B25&lt;&gt;"Yes"</formula>
    </cfRule>
  </conditionalFormatting>
  <conditionalFormatting sqref="D14">
    <cfRule type="expression" dxfId="10" priority="8">
      <formula>$B$13="Cider"</formula>
    </cfRule>
    <cfRule type="expression" dxfId="9" priority="9">
      <formula>$C$14="Flavour Description:"</formula>
    </cfRule>
  </conditionalFormatting>
  <conditionalFormatting sqref="H16">
    <cfRule type="expression" dxfId="8" priority="6">
      <formula>$B$12="Wine"</formula>
    </cfRule>
  </conditionalFormatting>
  <conditionalFormatting sqref="B16">
    <cfRule type="expression" dxfId="7" priority="5">
      <formula>B12="Wine"</formula>
    </cfRule>
  </conditionalFormatting>
  <conditionalFormatting sqref="D24">
    <cfRule type="expression" dxfId="6" priority="4">
      <formula>B12="Beer"</formula>
    </cfRule>
  </conditionalFormatting>
  <conditionalFormatting sqref="I40">
    <cfRule type="expression" dxfId="5" priority="3">
      <formula>I39="Yes"</formula>
    </cfRule>
  </conditionalFormatting>
  <dataValidations count="21">
    <dataValidation type="list" errorStyle="warning" allowBlank="1" showInputMessage="1" showErrorMessage="1" sqref="B12" xr:uid="{00000000-0002-0000-0000-000000000000}">
      <formula1>INDIRECT("ProductType")</formula1>
    </dataValidation>
    <dataValidation type="list" allowBlank="1" showInputMessage="1" showErrorMessage="1" sqref="B53" xr:uid="{00000000-0002-0000-0000-000002000000}">
      <formula1>Payee</formula1>
    </dataValidation>
    <dataValidation type="list" allowBlank="1" showInputMessage="1" showErrorMessage="1" sqref="E48" xr:uid="{00000000-0002-0000-0000-000003000000}">
      <formula1>ShippingTerms</formula1>
    </dataValidation>
    <dataValidation type="textLength" allowBlank="1" showInputMessage="1" showErrorMessage="1" errorTitle="UPC" error="UPC must not exceed 13 digits.  UPCs can be 8, 12 or 13 digits in legnth." sqref="D12" xr:uid="{00000000-0002-0000-0000-000004000000}">
      <formula1>8</formula1>
      <formula2>13</formula2>
    </dataValidation>
    <dataValidation type="list" allowBlank="1" showInputMessage="1" showErrorMessage="1" sqref="B40" xr:uid="{00000000-0002-0000-0000-000005000000}">
      <formula1>Currency</formula1>
    </dataValidation>
    <dataValidation type="textLength" errorStyle="information" operator="equal" allowBlank="1" showInputMessage="1" showErrorMessage="1" error="Agent numbers are 5 digits." sqref="E59" xr:uid="{00000000-0002-0000-0000-000007000000}">
      <formula1>5</formula1>
    </dataValidation>
    <dataValidation type="textLength" operator="equal" allowBlank="1" showInputMessage="1" showErrorMessage="1" error="Payee/Supplier numbers are 5 digits." sqref="B54:B55" xr:uid="{00000000-0002-0000-0000-000008000000}">
      <formula1>5</formula1>
    </dataValidation>
    <dataValidation type="list" allowBlank="1" showInputMessage="1" showErrorMessage="1" sqref="B23" xr:uid="{00000000-0002-0000-0000-00000A000000}">
      <formula1>"Single Unit, Multi-Pack"</formula1>
    </dataValidation>
    <dataValidation type="list" allowBlank="1" showInputMessage="1" showErrorMessage="1" sqref="B17 B13:B14" xr:uid="{00000000-0002-0000-0000-00000B000000}">
      <formula1>INDIRECT(B12)</formula1>
    </dataValidation>
    <dataValidation type="list" allowBlank="1" showInputMessage="1" showErrorMessage="1" sqref="B16" xr:uid="{00000000-0002-0000-0000-00000C000000}">
      <formula1>INDIRECT(B14)</formula1>
    </dataValidation>
    <dataValidation type="list" allowBlank="1" showInputMessage="1" showErrorMessage="1" sqref="H13" xr:uid="{00000000-0002-0000-0000-00000E000000}">
      <formula1>States</formula1>
    </dataValidation>
    <dataValidation type="list" allowBlank="1" showInputMessage="1" showErrorMessage="1" sqref="B25" xr:uid="{00000000-0002-0000-0000-00000F000000}">
      <formula1>"Yes, No"</formula1>
    </dataValidation>
    <dataValidation type="list" allowBlank="1" showInputMessage="1" showErrorMessage="1" sqref="D15 D13" xr:uid="{00000000-0002-0000-0000-000010000000}">
      <formula1>INDIRECT("CountryOrigin")</formula1>
    </dataValidation>
    <dataValidation type="list" allowBlank="1" showInputMessage="1" showErrorMessage="1" sqref="I68" xr:uid="{00000000-0002-0000-0000-000011000000}">
      <formula1>"Linda, Mike"</formula1>
    </dataValidation>
    <dataValidation type="list" allowBlank="1" showInputMessage="1" showErrorMessage="1" sqref="I39" xr:uid="{00000000-0002-0000-0000-000012000000}">
      <formula1>"Yes,No"</formula1>
    </dataValidation>
    <dataValidation type="list" allowBlank="1" showInputMessage="1" showErrorMessage="1" sqref="I41" xr:uid="{3D7DB3CC-E9FC-417A-88B9-4BEAE7CF972B}">
      <formula1>"Yes,No,N/A"</formula1>
    </dataValidation>
    <dataValidation type="textLength" operator="lessThan" allowBlank="1" showInputMessage="1" showErrorMessage="1" error="SCC must contain 14 digits." sqref="D29" xr:uid="{43050628-799C-4BB6-B51D-CCF7D4F77F71}">
      <formula1>15</formula1>
    </dataValidation>
    <dataValidation type="list" allowBlank="1" showInputMessage="1" showErrorMessage="1" sqref="I40" xr:uid="{4E496A90-C3F6-4B0B-9D13-0D52C739E02C}">
      <formula1>"1,2,3,4"</formula1>
    </dataValidation>
    <dataValidation type="list" allowBlank="1" showInputMessage="1" showErrorMessage="1" sqref="E46" xr:uid="{B13D721D-DADC-4EF6-97E7-A52904CD129A}">
      <formula1>MBLL_Source_Point</formula1>
    </dataValidation>
    <dataValidation type="list" allowBlank="1" showInputMessage="1" showErrorMessage="1" sqref="E47" xr:uid="{2F335389-4D01-49C6-B4D2-3380D77601BA}">
      <formula1>IF(E46="Canada",Canada,IF(E46="U.S.A.",U.S.A.,International))</formula1>
    </dataValidation>
    <dataValidation type="list" allowBlank="1" showInputMessage="1" showErrorMessage="1" sqref="E49:I49" xr:uid="{3536B4DE-F3A8-4215-A28A-3758DCB07CAE}">
      <formula1>IF(E46="Canada",Duties_Canada,Duties_International)</formula1>
    </dataValidation>
  </dataValidations>
  <hyperlinks>
    <hyperlink ref="H36" r:id="rId1" tooltip="Trial Pricing Calculator" xr:uid="{89A36EE4-FEA8-4C94-8EC5-FC82CC1A3F7B}"/>
  </hyperlinks>
  <printOptions horizontalCentered="1"/>
  <pageMargins left="0" right="0" top="0" bottom="0" header="0.3" footer="0.3"/>
  <pageSetup scale="87" fitToHeight="0" orientation="portrait" r:id="rId2"/>
  <colBreaks count="1" manualBreakCount="1">
    <brk id="10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3000000}">
          <x14:formula1>
            <xm:f>'Data Validation'!$AT$2:$AT$9</xm:f>
          </x14:formula1>
          <xm:sqref>D14</xm:sqref>
        </x14:dataValidation>
        <x14:dataValidation type="list" allowBlank="1" showInputMessage="1" showErrorMessage="1" xr:uid="{00000000-0002-0000-0000-000015000000}">
          <x14:formula1>
            <xm:f>'Data Validation'!$AA$2:$AA$4</xm:f>
          </x14:formula1>
          <xm:sqref>D21</xm:sqref>
        </x14:dataValidation>
        <x14:dataValidation type="list" allowBlank="1" showInputMessage="1" showErrorMessage="1" xr:uid="{00000000-0002-0000-0000-000016000000}">
          <x14:formula1>
            <xm:f>'Data Validation'!$AB$2:$AB$9</xm:f>
          </x14:formula1>
          <xm:sqref>D22</xm:sqref>
        </x14:dataValidation>
        <x14:dataValidation type="list" allowBlank="1" showInputMessage="1" showErrorMessage="1" xr:uid="{00000000-0002-0000-0000-000017000000}">
          <x14:formula1>
            <xm:f>'Data Validation'!$AC$2:$AC$11</xm:f>
          </x14:formula1>
          <xm:sqref>D23</xm:sqref>
        </x14:dataValidation>
        <x14:dataValidation type="list" allowBlank="1" showInputMessage="1" showErrorMessage="1" xr:uid="{1D67EDA7-B60C-4142-A504-1C1FAEA64FE0}">
          <x14:formula1>
            <xm:f>'Data Validation'!$BE$2:$BE$68</xm:f>
          </x14:formula1>
          <xm:sqref>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139"/>
  <sheetViews>
    <sheetView topLeftCell="AU2" workbookViewId="0">
      <selection activeCell="BD2" sqref="BD2"/>
    </sheetView>
  </sheetViews>
  <sheetFormatPr defaultRowHeight="15" x14ac:dyDescent="0.25"/>
  <cols>
    <col min="1" max="1" width="21.7109375" bestFit="1" customWidth="1"/>
    <col min="2" max="2" width="16.85546875" bestFit="1" customWidth="1"/>
    <col min="3" max="3" width="10.5703125" bestFit="1" customWidth="1"/>
    <col min="4" max="4" width="10.5703125" style="1" customWidth="1"/>
    <col min="5" max="5" width="11.42578125" bestFit="1" customWidth="1"/>
    <col min="6" max="6" width="11" bestFit="1" customWidth="1"/>
    <col min="7" max="7" width="17.28515625" bestFit="1" customWidth="1"/>
    <col min="8" max="8" width="17.28515625" style="1" customWidth="1"/>
    <col min="9" max="9" width="19" bestFit="1" customWidth="1"/>
    <col min="10" max="10" width="15.7109375" bestFit="1" customWidth="1"/>
    <col min="11" max="11" width="19" bestFit="1" customWidth="1"/>
    <col min="12" max="12" width="11.5703125" bestFit="1" customWidth="1"/>
    <col min="13" max="13" width="13.85546875" bestFit="1" customWidth="1"/>
    <col min="14" max="14" width="11.140625" bestFit="1" customWidth="1"/>
    <col min="15" max="16" width="11.140625" style="1" customWidth="1"/>
    <col min="17" max="17" width="19" bestFit="1" customWidth="1"/>
    <col min="18" max="18" width="9.7109375" bestFit="1" customWidth="1"/>
    <col min="19" max="19" width="9.42578125" bestFit="1" customWidth="1"/>
    <col min="20" max="20" width="7.7109375" bestFit="1" customWidth="1"/>
    <col min="21" max="21" width="21" bestFit="1" customWidth="1"/>
    <col min="22" max="22" width="21.5703125" bestFit="1" customWidth="1"/>
    <col min="23" max="23" width="9.85546875" bestFit="1" customWidth="1"/>
    <col min="24" max="24" width="13.5703125" bestFit="1" customWidth="1"/>
    <col min="25" max="25" width="9.85546875" bestFit="1" customWidth="1"/>
    <col min="26" max="26" width="17.28515625" bestFit="1" customWidth="1"/>
    <col min="27" max="27" width="20.85546875" bestFit="1" customWidth="1"/>
    <col min="28" max="28" width="18.5703125" bestFit="1" customWidth="1"/>
    <col min="29" max="29" width="16" bestFit="1" customWidth="1"/>
    <col min="30" max="30" width="13.42578125" customWidth="1"/>
    <col min="31" max="31" width="19.5703125" bestFit="1" customWidth="1"/>
    <col min="32" max="32" width="12.5703125" bestFit="1" customWidth="1"/>
    <col min="33" max="33" width="8.7109375" bestFit="1" customWidth="1"/>
    <col min="34" max="34" width="26.85546875" bestFit="1" customWidth="1"/>
    <col min="35" max="35" width="31" bestFit="1" customWidth="1"/>
    <col min="36" max="36" width="21" bestFit="1" customWidth="1"/>
    <col min="37" max="37" width="50.85546875" bestFit="1" customWidth="1"/>
    <col min="38" max="38" width="21" bestFit="1" customWidth="1"/>
    <col min="42" max="42" width="26.85546875" bestFit="1" customWidth="1"/>
    <col min="43" max="43" width="9.85546875" bestFit="1" customWidth="1"/>
    <col min="44" max="44" width="11.42578125" bestFit="1" customWidth="1"/>
    <col min="45" max="45" width="12.140625" bestFit="1" customWidth="1"/>
    <col min="46" max="46" width="21" bestFit="1" customWidth="1"/>
    <col min="49" max="49" width="48.5703125" style="10" bestFit="1" customWidth="1"/>
    <col min="50" max="50" width="27.140625" style="10" bestFit="1" customWidth="1"/>
    <col min="51" max="51" width="25.7109375" style="10" bestFit="1" customWidth="1"/>
    <col min="52" max="52" width="36.42578125" bestFit="1" customWidth="1"/>
    <col min="53" max="53" width="31.85546875" bestFit="1" customWidth="1"/>
    <col min="56" max="56" width="28.28515625" customWidth="1"/>
  </cols>
  <sheetData>
    <row r="1" spans="1:57" x14ac:dyDescent="0.25">
      <c r="A1" s="1" t="s">
        <v>2</v>
      </c>
      <c r="B1" t="s">
        <v>0</v>
      </c>
      <c r="C1" t="s">
        <v>4</v>
      </c>
      <c r="D1" s="1" t="s">
        <v>300</v>
      </c>
      <c r="E1" t="s">
        <v>5</v>
      </c>
      <c r="F1" t="s">
        <v>198</v>
      </c>
      <c r="G1" t="s">
        <v>301</v>
      </c>
      <c r="H1" s="2" t="s">
        <v>53</v>
      </c>
      <c r="I1" t="s">
        <v>3</v>
      </c>
      <c r="J1" t="s">
        <v>6</v>
      </c>
      <c r="K1" t="s">
        <v>7</v>
      </c>
      <c r="L1" t="s">
        <v>39</v>
      </c>
      <c r="M1" t="s">
        <v>40</v>
      </c>
      <c r="N1" t="s">
        <v>173</v>
      </c>
      <c r="O1" s="1" t="s">
        <v>201</v>
      </c>
      <c r="P1" s="1" t="s">
        <v>199</v>
      </c>
      <c r="Q1" t="s">
        <v>25</v>
      </c>
      <c r="R1" t="s">
        <v>1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48</v>
      </c>
      <c r="Y1" t="s">
        <v>46</v>
      </c>
      <c r="Z1" t="s">
        <v>47</v>
      </c>
      <c r="AA1" t="s">
        <v>100</v>
      </c>
      <c r="AB1" t="s">
        <v>104</v>
      </c>
      <c r="AC1" t="s">
        <v>112</v>
      </c>
      <c r="AD1" t="s">
        <v>146</v>
      </c>
      <c r="AE1" t="s">
        <v>182</v>
      </c>
      <c r="AF1" t="s">
        <v>190</v>
      </c>
      <c r="AG1" t="s">
        <v>147</v>
      </c>
      <c r="AH1" t="s">
        <v>151</v>
      </c>
      <c r="AI1" t="s">
        <v>152</v>
      </c>
      <c r="AJ1" t="s">
        <v>206</v>
      </c>
      <c r="AK1" t="s">
        <v>166</v>
      </c>
      <c r="AL1" t="s">
        <v>316</v>
      </c>
      <c r="AM1" s="10" t="s">
        <v>361</v>
      </c>
      <c r="AN1" s="10" t="s">
        <v>362</v>
      </c>
      <c r="AO1" s="10" t="s">
        <v>363</v>
      </c>
      <c r="AP1" t="s">
        <v>375</v>
      </c>
      <c r="AQ1" t="s">
        <v>372</v>
      </c>
      <c r="AR1" t="s">
        <v>376</v>
      </c>
      <c r="AS1" t="s">
        <v>380</v>
      </c>
      <c r="AT1" t="s">
        <v>388</v>
      </c>
      <c r="AU1" s="178" t="s">
        <v>423</v>
      </c>
      <c r="AV1" t="s">
        <v>402</v>
      </c>
      <c r="AW1" s="10" t="s">
        <v>219</v>
      </c>
      <c r="AX1" s="10" t="s">
        <v>317</v>
      </c>
      <c r="AY1" s="10" t="s">
        <v>424</v>
      </c>
      <c r="AZ1" s="178" t="s">
        <v>466</v>
      </c>
      <c r="BA1" s="178" t="s">
        <v>711</v>
      </c>
      <c r="BB1" s="178" t="s">
        <v>712</v>
      </c>
      <c r="BD1" s="178" t="s">
        <v>714</v>
      </c>
    </row>
    <row r="2" spans="1:57" x14ac:dyDescent="0.25">
      <c r="A2" t="s">
        <v>0</v>
      </c>
      <c r="B2" t="s">
        <v>53</v>
      </c>
      <c r="C2" t="s">
        <v>3</v>
      </c>
      <c r="D2" s="1" t="s">
        <v>3</v>
      </c>
      <c r="E2" t="s">
        <v>39</v>
      </c>
      <c r="F2" t="s">
        <v>299</v>
      </c>
      <c r="G2" t="s">
        <v>56</v>
      </c>
      <c r="H2" s="3" t="s">
        <v>56</v>
      </c>
      <c r="I2" t="s">
        <v>8</v>
      </c>
      <c r="J2" t="s">
        <v>8</v>
      </c>
      <c r="K2" t="s">
        <v>8</v>
      </c>
      <c r="L2" t="s">
        <v>179</v>
      </c>
      <c r="M2" t="s">
        <v>26</v>
      </c>
      <c r="N2" t="s">
        <v>181</v>
      </c>
      <c r="O2" s="1" t="s">
        <v>303</v>
      </c>
      <c r="P2" s="1" t="s">
        <v>307</v>
      </c>
      <c r="Q2" t="s">
        <v>10</v>
      </c>
      <c r="R2" t="s">
        <v>41</v>
      </c>
      <c r="S2" t="s">
        <v>49</v>
      </c>
      <c r="T2" t="s">
        <v>50</v>
      </c>
      <c r="U2" t="s">
        <v>51</v>
      </c>
      <c r="V2" t="s">
        <v>52</v>
      </c>
      <c r="W2" t="s">
        <v>53</v>
      </c>
      <c r="X2" t="s">
        <v>53</v>
      </c>
      <c r="Y2" t="s">
        <v>53</v>
      </c>
      <c r="Z2" t="s">
        <v>54</v>
      </c>
      <c r="AA2" t="s">
        <v>101</v>
      </c>
      <c r="AB2" t="s">
        <v>105</v>
      </c>
      <c r="AC2" t="s">
        <v>113</v>
      </c>
      <c r="AD2" t="s">
        <v>418</v>
      </c>
      <c r="AE2" t="s">
        <v>183</v>
      </c>
      <c r="AF2" t="s">
        <v>191</v>
      </c>
      <c r="AG2" t="s">
        <v>148</v>
      </c>
      <c r="AH2" t="s">
        <v>162</v>
      </c>
      <c r="AI2" t="s">
        <v>153</v>
      </c>
      <c r="AJ2" s="3" t="s">
        <v>219</v>
      </c>
      <c r="AK2" s="5" t="s">
        <v>410</v>
      </c>
      <c r="AL2" s="1" t="s">
        <v>318</v>
      </c>
      <c r="AM2" s="10" t="s">
        <v>362</v>
      </c>
      <c r="AN2" s="10" t="s">
        <v>364</v>
      </c>
      <c r="AO2" s="10" t="s">
        <v>364</v>
      </c>
      <c r="AP2" s="11" t="s">
        <v>372</v>
      </c>
      <c r="AQ2" t="s">
        <v>373</v>
      </c>
      <c r="AR2" t="s">
        <v>377</v>
      </c>
      <c r="AS2" s="9" t="s">
        <v>377</v>
      </c>
      <c r="AT2" s="13" t="s">
        <v>382</v>
      </c>
      <c r="AU2" s="13" t="s">
        <v>219</v>
      </c>
      <c r="AV2" t="s">
        <v>403</v>
      </c>
      <c r="AW2" s="10" t="s">
        <v>425</v>
      </c>
      <c r="AX2" s="10" t="s">
        <v>319</v>
      </c>
      <c r="AY2" s="10" t="s">
        <v>208</v>
      </c>
      <c r="AZ2" s="180" t="s">
        <v>467</v>
      </c>
      <c r="BA2" s="218" t="s">
        <v>709</v>
      </c>
      <c r="BB2" s="218" t="s">
        <v>710</v>
      </c>
      <c r="BD2" s="218" t="s">
        <v>709</v>
      </c>
      <c r="BE2" s="218" t="s">
        <v>710</v>
      </c>
    </row>
    <row r="3" spans="1:57" x14ac:dyDescent="0.25">
      <c r="A3" t="s">
        <v>1</v>
      </c>
      <c r="B3" t="s">
        <v>198</v>
      </c>
      <c r="C3" t="s">
        <v>6</v>
      </c>
      <c r="D3" s="1" t="s">
        <v>6</v>
      </c>
      <c r="E3" t="s">
        <v>40</v>
      </c>
      <c r="F3" t="s">
        <v>201</v>
      </c>
      <c r="G3" t="s">
        <v>85</v>
      </c>
      <c r="H3" s="4" t="s">
        <v>85</v>
      </c>
      <c r="I3" t="s">
        <v>9</v>
      </c>
      <c r="J3" t="s">
        <v>9</v>
      </c>
      <c r="K3" t="s">
        <v>9</v>
      </c>
      <c r="L3" t="s">
        <v>26</v>
      </c>
      <c r="M3" t="s">
        <v>180</v>
      </c>
      <c r="O3" s="1" t="s">
        <v>304</v>
      </c>
      <c r="P3" s="1" t="s">
        <v>308</v>
      </c>
      <c r="Q3" t="s">
        <v>9</v>
      </c>
      <c r="R3" t="s">
        <v>42</v>
      </c>
      <c r="S3" t="s">
        <v>41</v>
      </c>
      <c r="T3" t="s">
        <v>55</v>
      </c>
      <c r="U3" t="s">
        <v>56</v>
      </c>
      <c r="V3" t="s">
        <v>25</v>
      </c>
      <c r="W3" t="s">
        <v>57</v>
      </c>
      <c r="X3" t="s">
        <v>58</v>
      </c>
      <c r="Y3" t="s">
        <v>59</v>
      </c>
      <c r="Z3" t="s">
        <v>60</v>
      </c>
      <c r="AA3" t="s">
        <v>102</v>
      </c>
      <c r="AB3" t="s">
        <v>106</v>
      </c>
      <c r="AC3" t="s">
        <v>114</v>
      </c>
      <c r="AD3" t="s">
        <v>419</v>
      </c>
      <c r="AE3" t="s">
        <v>184</v>
      </c>
      <c r="AF3" t="s">
        <v>192</v>
      </c>
      <c r="AG3" t="s">
        <v>149</v>
      </c>
      <c r="AH3" t="s">
        <v>163</v>
      </c>
      <c r="AI3" t="s">
        <v>154</v>
      </c>
      <c r="AJ3" s="4" t="s">
        <v>208</v>
      </c>
      <c r="AK3" s="7" t="s">
        <v>411</v>
      </c>
      <c r="AL3" s="1" t="s">
        <v>319</v>
      </c>
      <c r="AM3" s="10" t="s">
        <v>365</v>
      </c>
      <c r="AN3" s="10" t="s">
        <v>57</v>
      </c>
      <c r="AO3" s="10" t="s">
        <v>57</v>
      </c>
      <c r="AP3" s="11" t="s">
        <v>376</v>
      </c>
      <c r="AQ3" t="s">
        <v>53</v>
      </c>
      <c r="AR3" t="s">
        <v>378</v>
      </c>
      <c r="AS3" s="9" t="s">
        <v>378</v>
      </c>
      <c r="AT3" s="13" t="s">
        <v>383</v>
      </c>
      <c r="AU3" s="13" t="s">
        <v>317</v>
      </c>
      <c r="AW3" s="10" t="s">
        <v>426</v>
      </c>
      <c r="AX3" s="10" t="s">
        <v>427</v>
      </c>
      <c r="AY3" s="10" t="s">
        <v>428</v>
      </c>
      <c r="AZ3" s="181" t="s">
        <v>468</v>
      </c>
      <c r="BA3" s="218" t="s">
        <v>707</v>
      </c>
      <c r="BB3" s="218" t="s">
        <v>708</v>
      </c>
      <c r="BD3" s="218" t="s">
        <v>707</v>
      </c>
      <c r="BE3" s="218" t="s">
        <v>708</v>
      </c>
    </row>
    <row r="4" spans="1:57" x14ac:dyDescent="0.25">
      <c r="A4" t="s">
        <v>361</v>
      </c>
      <c r="B4" t="s">
        <v>301</v>
      </c>
      <c r="C4" t="s">
        <v>7</v>
      </c>
      <c r="E4" t="s">
        <v>173</v>
      </c>
      <c r="F4" t="s">
        <v>199</v>
      </c>
      <c r="G4" t="s">
        <v>65</v>
      </c>
      <c r="H4" s="3" t="s">
        <v>65</v>
      </c>
      <c r="I4" t="s">
        <v>10</v>
      </c>
      <c r="J4" t="s">
        <v>26</v>
      </c>
      <c r="K4" t="s">
        <v>10</v>
      </c>
      <c r="L4" t="s">
        <v>177</v>
      </c>
      <c r="M4" t="s">
        <v>19</v>
      </c>
      <c r="O4" s="1" t="s">
        <v>305</v>
      </c>
      <c r="P4" s="1" t="s">
        <v>309</v>
      </c>
      <c r="Q4" t="s">
        <v>8</v>
      </c>
      <c r="R4" t="s">
        <v>43</v>
      </c>
      <c r="S4" t="s">
        <v>61</v>
      </c>
      <c r="U4" t="s">
        <v>62</v>
      </c>
      <c r="W4" t="s">
        <v>63</v>
      </c>
      <c r="X4" t="s">
        <v>64</v>
      </c>
      <c r="Z4" t="s">
        <v>53</v>
      </c>
      <c r="AA4" t="s">
        <v>103</v>
      </c>
      <c r="AB4" t="s">
        <v>107</v>
      </c>
      <c r="AC4" t="s">
        <v>115</v>
      </c>
      <c r="AD4" t="s">
        <v>420</v>
      </c>
      <c r="AE4" t="s">
        <v>185</v>
      </c>
      <c r="AF4" t="s">
        <v>195</v>
      </c>
      <c r="AH4" t="s">
        <v>164</v>
      </c>
      <c r="AI4" t="s">
        <v>155</v>
      </c>
      <c r="AJ4" s="3" t="s">
        <v>210</v>
      </c>
      <c r="AK4" s="5" t="s">
        <v>412</v>
      </c>
      <c r="AL4" s="1" t="s">
        <v>320</v>
      </c>
      <c r="AM4" s="10" t="s">
        <v>366</v>
      </c>
      <c r="AN4" s="10" t="s">
        <v>367</v>
      </c>
      <c r="AO4" s="10" t="s">
        <v>63</v>
      </c>
      <c r="AP4" s="11"/>
      <c r="AQ4" t="s">
        <v>374</v>
      </c>
      <c r="AR4" t="s">
        <v>379</v>
      </c>
      <c r="AS4" s="9" t="s">
        <v>379</v>
      </c>
      <c r="AT4" s="13" t="s">
        <v>75</v>
      </c>
      <c r="AU4" s="13" t="s">
        <v>424</v>
      </c>
      <c r="AW4" s="10" t="s">
        <v>429</v>
      </c>
      <c r="AX4" s="10" t="s">
        <v>430</v>
      </c>
      <c r="AY4" s="10" t="s">
        <v>431</v>
      </c>
      <c r="AZ4" s="182" t="s">
        <v>469</v>
      </c>
      <c r="BA4" s="218" t="s">
        <v>705</v>
      </c>
      <c r="BB4" s="218" t="s">
        <v>706</v>
      </c>
      <c r="BD4" s="218" t="s">
        <v>705</v>
      </c>
      <c r="BE4" s="218" t="s">
        <v>706</v>
      </c>
    </row>
    <row r="5" spans="1:57" x14ac:dyDescent="0.25">
      <c r="A5" t="s">
        <v>375</v>
      </c>
      <c r="B5" t="s">
        <v>300</v>
      </c>
      <c r="E5" t="s">
        <v>25</v>
      </c>
      <c r="F5" t="s">
        <v>200</v>
      </c>
      <c r="G5" t="s">
        <v>302</v>
      </c>
      <c r="H5" s="4" t="s">
        <v>302</v>
      </c>
      <c r="I5" t="s">
        <v>11</v>
      </c>
      <c r="J5" t="s">
        <v>27</v>
      </c>
      <c r="K5" t="s">
        <v>11</v>
      </c>
      <c r="L5" t="s">
        <v>174</v>
      </c>
      <c r="M5" t="s">
        <v>25</v>
      </c>
      <c r="O5" s="1" t="s">
        <v>306</v>
      </c>
      <c r="P5" s="1" t="s">
        <v>310</v>
      </c>
      <c r="Q5" t="s">
        <v>12</v>
      </c>
      <c r="R5" t="s">
        <v>89</v>
      </c>
      <c r="U5" t="s">
        <v>65</v>
      </c>
      <c r="W5" t="s">
        <v>66</v>
      </c>
      <c r="X5" t="s">
        <v>67</v>
      </c>
      <c r="Z5" t="s">
        <v>68</v>
      </c>
      <c r="AB5" t="s">
        <v>108</v>
      </c>
      <c r="AC5" t="s">
        <v>116</v>
      </c>
      <c r="AE5" t="s">
        <v>186</v>
      </c>
      <c r="AI5" t="s">
        <v>156</v>
      </c>
      <c r="AJ5" s="4" t="s">
        <v>221</v>
      </c>
      <c r="AL5" s="1" t="s">
        <v>321</v>
      </c>
      <c r="AM5" s="10" t="s">
        <v>363</v>
      </c>
      <c r="AN5" s="10" t="s">
        <v>368</v>
      </c>
      <c r="AO5" s="10" t="s">
        <v>25</v>
      </c>
      <c r="AP5" s="11"/>
      <c r="AS5" t="s">
        <v>381</v>
      </c>
      <c r="AT5" s="13" t="s">
        <v>384</v>
      </c>
      <c r="AU5" s="13"/>
      <c r="AW5" s="10" t="s">
        <v>432</v>
      </c>
      <c r="AX5" s="10" t="s">
        <v>329</v>
      </c>
      <c r="AY5" s="10" t="s">
        <v>209</v>
      </c>
      <c r="AZ5" s="180" t="s">
        <v>470</v>
      </c>
      <c r="BA5" s="218" t="s">
        <v>703</v>
      </c>
      <c r="BB5" s="218" t="s">
        <v>704</v>
      </c>
      <c r="BD5" s="218" t="s">
        <v>703</v>
      </c>
      <c r="BE5" s="218" t="s">
        <v>704</v>
      </c>
    </row>
    <row r="6" spans="1:57" x14ac:dyDescent="0.25">
      <c r="B6" t="s">
        <v>5</v>
      </c>
      <c r="F6" t="s">
        <v>202</v>
      </c>
      <c r="G6" t="s">
        <v>203</v>
      </c>
      <c r="H6" s="3" t="s">
        <v>203</v>
      </c>
      <c r="I6" t="s">
        <v>12</v>
      </c>
      <c r="J6" t="s">
        <v>28</v>
      </c>
      <c r="K6" t="s">
        <v>12</v>
      </c>
      <c r="L6" t="s">
        <v>178</v>
      </c>
      <c r="P6" s="1" t="s">
        <v>311</v>
      </c>
      <c r="Q6" t="s">
        <v>13</v>
      </c>
      <c r="R6" t="s">
        <v>45</v>
      </c>
      <c r="U6" t="s">
        <v>69</v>
      </c>
      <c r="Z6" t="s">
        <v>70</v>
      </c>
      <c r="AB6" t="s">
        <v>109</v>
      </c>
      <c r="AC6" t="s">
        <v>117</v>
      </c>
      <c r="AE6" t="s">
        <v>187</v>
      </c>
      <c r="AI6" t="s">
        <v>157</v>
      </c>
      <c r="AJ6" s="3" t="s">
        <v>235</v>
      </c>
      <c r="AL6" s="1" t="s">
        <v>322</v>
      </c>
      <c r="AM6" s="10" t="s">
        <v>369</v>
      </c>
      <c r="AN6" s="10" t="s">
        <v>25</v>
      </c>
      <c r="AO6" s="10" t="s">
        <v>53</v>
      </c>
      <c r="AP6" s="11"/>
      <c r="AT6" s="13" t="s">
        <v>301</v>
      </c>
      <c r="AU6" s="13"/>
      <c r="AW6" s="10" t="s">
        <v>433</v>
      </c>
      <c r="AX6" s="10" t="s">
        <v>330</v>
      </c>
      <c r="AY6" s="10" t="s">
        <v>213</v>
      </c>
      <c r="AZ6" s="10"/>
      <c r="BA6" s="218" t="s">
        <v>701</v>
      </c>
      <c r="BB6" s="218" t="s">
        <v>702</v>
      </c>
      <c r="BD6" s="218" t="s">
        <v>701</v>
      </c>
      <c r="BE6" s="218" t="s">
        <v>702</v>
      </c>
    </row>
    <row r="7" spans="1:57" x14ac:dyDescent="0.25">
      <c r="B7" s="1" t="s">
        <v>4</v>
      </c>
      <c r="F7" t="s">
        <v>25</v>
      </c>
      <c r="G7" t="s">
        <v>204</v>
      </c>
      <c r="H7" s="4" t="s">
        <v>204</v>
      </c>
      <c r="I7" t="s">
        <v>13</v>
      </c>
      <c r="J7" t="s">
        <v>29</v>
      </c>
      <c r="K7" t="s">
        <v>13</v>
      </c>
      <c r="L7" t="s">
        <v>175</v>
      </c>
      <c r="P7" s="1" t="s">
        <v>312</v>
      </c>
      <c r="Q7" t="s">
        <v>11</v>
      </c>
      <c r="R7" t="s">
        <v>48</v>
      </c>
      <c r="U7" t="s">
        <v>71</v>
      </c>
      <c r="Z7" t="s">
        <v>72</v>
      </c>
      <c r="AB7" t="s">
        <v>110</v>
      </c>
      <c r="AC7" t="s">
        <v>118</v>
      </c>
      <c r="AE7" t="s">
        <v>188</v>
      </c>
      <c r="AI7" t="s">
        <v>160</v>
      </c>
      <c r="AJ7" s="3" t="s">
        <v>227</v>
      </c>
      <c r="AL7" s="1" t="s">
        <v>323</v>
      </c>
      <c r="AM7" s="10"/>
      <c r="AN7" s="10" t="s">
        <v>53</v>
      </c>
      <c r="AO7" s="10"/>
      <c r="AP7" s="11"/>
      <c r="AT7" s="13" t="s">
        <v>385</v>
      </c>
      <c r="AU7" s="13"/>
      <c r="AW7" s="10" t="s">
        <v>434</v>
      </c>
      <c r="AX7" s="10" t="s">
        <v>332</v>
      </c>
      <c r="AY7" s="10" t="s">
        <v>435</v>
      </c>
      <c r="AZ7" s="178" t="s">
        <v>471</v>
      </c>
      <c r="BA7" s="218" t="s">
        <v>686</v>
      </c>
      <c r="BB7" s="218" t="s">
        <v>700</v>
      </c>
      <c r="BD7" s="218" t="s">
        <v>698</v>
      </c>
      <c r="BE7" s="218" t="s">
        <v>699</v>
      </c>
    </row>
    <row r="8" spans="1:57" x14ac:dyDescent="0.25">
      <c r="G8" t="s">
        <v>86</v>
      </c>
      <c r="H8" s="3" t="s">
        <v>86</v>
      </c>
      <c r="I8" t="s">
        <v>14</v>
      </c>
      <c r="J8" t="s">
        <v>30</v>
      </c>
      <c r="K8" t="s">
        <v>14</v>
      </c>
      <c r="L8" t="s">
        <v>19</v>
      </c>
      <c r="P8" s="1" t="s">
        <v>313</v>
      </c>
      <c r="Q8" t="s">
        <v>26</v>
      </c>
      <c r="R8" t="s">
        <v>46</v>
      </c>
      <c r="U8" t="s">
        <v>73</v>
      </c>
      <c r="Z8" t="s">
        <v>74</v>
      </c>
      <c r="AB8" t="s">
        <v>111</v>
      </c>
      <c r="AC8" t="s">
        <v>119</v>
      </c>
      <c r="AE8" t="s">
        <v>189</v>
      </c>
      <c r="AI8" t="s">
        <v>158</v>
      </c>
      <c r="AJ8" s="3" t="s">
        <v>244</v>
      </c>
      <c r="AL8" s="1" t="s">
        <v>324</v>
      </c>
      <c r="AM8" s="10"/>
      <c r="AN8" s="10" t="s">
        <v>370</v>
      </c>
      <c r="AO8" s="10"/>
      <c r="AP8" s="11"/>
      <c r="AT8" s="13" t="s">
        <v>386</v>
      </c>
      <c r="AU8" s="13"/>
      <c r="AW8" s="10" t="s">
        <v>436</v>
      </c>
      <c r="AX8" s="10" t="s">
        <v>336</v>
      </c>
      <c r="AY8" s="10" t="s">
        <v>226</v>
      </c>
      <c r="AZ8" s="10" t="s">
        <v>418</v>
      </c>
      <c r="BA8" s="218" t="s">
        <v>698</v>
      </c>
      <c r="BB8" s="218" t="s">
        <v>699</v>
      </c>
      <c r="BD8" s="218" t="s">
        <v>696</v>
      </c>
      <c r="BE8" s="218" t="s">
        <v>697</v>
      </c>
    </row>
    <row r="9" spans="1:57" x14ac:dyDescent="0.25">
      <c r="G9" t="s">
        <v>87</v>
      </c>
      <c r="H9" s="4" t="s">
        <v>87</v>
      </c>
      <c r="I9" t="s">
        <v>15</v>
      </c>
      <c r="J9" t="s">
        <v>31</v>
      </c>
      <c r="K9" t="s">
        <v>15</v>
      </c>
      <c r="L9" t="s">
        <v>176</v>
      </c>
      <c r="Q9" t="s">
        <v>27</v>
      </c>
      <c r="R9" t="s">
        <v>47</v>
      </c>
      <c r="U9" t="s">
        <v>75</v>
      </c>
      <c r="Z9" t="s">
        <v>76</v>
      </c>
      <c r="AB9" t="s">
        <v>25</v>
      </c>
      <c r="AC9" t="s">
        <v>120</v>
      </c>
      <c r="AE9" t="s">
        <v>25</v>
      </c>
      <c r="AI9" t="s">
        <v>159</v>
      </c>
      <c r="AJ9" s="4" t="s">
        <v>248</v>
      </c>
      <c r="AL9" s="1" t="s">
        <v>325</v>
      </c>
      <c r="AM9" s="10"/>
      <c r="AN9" s="10" t="s">
        <v>371</v>
      </c>
      <c r="AO9" s="10"/>
      <c r="AP9" s="11"/>
      <c r="AT9" s="12" t="s">
        <v>387</v>
      </c>
      <c r="AU9" s="13"/>
      <c r="AW9" s="10" t="s">
        <v>437</v>
      </c>
      <c r="AX9" s="10" t="s">
        <v>438</v>
      </c>
      <c r="AY9" s="10" t="s">
        <v>228</v>
      </c>
      <c r="AZ9" s="10" t="s">
        <v>419</v>
      </c>
      <c r="BA9" s="218" t="s">
        <v>696</v>
      </c>
      <c r="BB9" s="218" t="s">
        <v>697</v>
      </c>
      <c r="BD9" s="218" t="s">
        <v>694</v>
      </c>
      <c r="BE9" s="218" t="s">
        <v>695</v>
      </c>
    </row>
    <row r="10" spans="1:57" x14ac:dyDescent="0.25">
      <c r="G10" t="s">
        <v>25</v>
      </c>
      <c r="H10" s="3" t="s">
        <v>25</v>
      </c>
      <c r="I10" t="s">
        <v>16</v>
      </c>
      <c r="J10" t="s">
        <v>32</v>
      </c>
      <c r="K10" t="s">
        <v>16</v>
      </c>
      <c r="L10" t="s">
        <v>25</v>
      </c>
      <c r="Q10" t="s">
        <v>28</v>
      </c>
      <c r="U10" t="s">
        <v>77</v>
      </c>
      <c r="Z10" t="s">
        <v>78</v>
      </c>
      <c r="AC10" t="s">
        <v>121</v>
      </c>
      <c r="AJ10" s="3" t="s">
        <v>269</v>
      </c>
      <c r="AL10" s="1" t="s">
        <v>326</v>
      </c>
      <c r="AM10" s="10"/>
      <c r="AN10" s="10" t="s">
        <v>25</v>
      </c>
      <c r="AO10" s="10"/>
      <c r="AW10" s="10" t="s">
        <v>439</v>
      </c>
      <c r="AX10" s="10" t="s">
        <v>337</v>
      </c>
      <c r="AY10" s="10" t="s">
        <v>235</v>
      </c>
      <c r="AZ10" s="178" t="s">
        <v>472</v>
      </c>
      <c r="BA10" s="218" t="s">
        <v>694</v>
      </c>
      <c r="BB10" s="218" t="s">
        <v>695</v>
      </c>
      <c r="BD10" s="218" t="s">
        <v>692</v>
      </c>
      <c r="BE10" s="218" t="s">
        <v>693</v>
      </c>
    </row>
    <row r="11" spans="1:57" x14ac:dyDescent="0.25">
      <c r="I11" t="s">
        <v>17</v>
      </c>
      <c r="J11" t="s">
        <v>33</v>
      </c>
      <c r="K11" t="s">
        <v>17</v>
      </c>
      <c r="Q11" t="s">
        <v>14</v>
      </c>
      <c r="U11" t="s">
        <v>79</v>
      </c>
      <c r="Z11" t="s">
        <v>25</v>
      </c>
      <c r="AC11" t="s">
        <v>25</v>
      </c>
      <c r="AJ11" s="4" t="s">
        <v>275</v>
      </c>
      <c r="AL11" s="1" t="s">
        <v>327</v>
      </c>
      <c r="AW11" s="10" t="s">
        <v>440</v>
      </c>
      <c r="AX11" s="10" t="s">
        <v>338</v>
      </c>
      <c r="AY11" s="10" t="s">
        <v>441</v>
      </c>
      <c r="AZ11" s="10" t="s">
        <v>420</v>
      </c>
      <c r="BA11" s="218" t="s">
        <v>692</v>
      </c>
      <c r="BB11" s="218" t="s">
        <v>693</v>
      </c>
      <c r="BD11" s="218" t="s">
        <v>690</v>
      </c>
      <c r="BE11" s="218" t="s">
        <v>691</v>
      </c>
    </row>
    <row r="12" spans="1:57" x14ac:dyDescent="0.25">
      <c r="I12" t="s">
        <v>18</v>
      </c>
      <c r="J12" t="s">
        <v>34</v>
      </c>
      <c r="K12" t="s">
        <v>18</v>
      </c>
      <c r="Q12" t="s">
        <v>29</v>
      </c>
      <c r="U12" t="s">
        <v>80</v>
      </c>
      <c r="AJ12" s="3" t="s">
        <v>296</v>
      </c>
      <c r="AL12" s="1" t="s">
        <v>328</v>
      </c>
      <c r="AW12" s="10" t="s">
        <v>442</v>
      </c>
      <c r="AX12" s="10" t="s">
        <v>443</v>
      </c>
      <c r="AY12" s="10" t="s">
        <v>444</v>
      </c>
      <c r="BA12" s="218" t="s">
        <v>690</v>
      </c>
      <c r="BB12" s="218" t="s">
        <v>691</v>
      </c>
      <c r="BD12" s="218" t="s">
        <v>688</v>
      </c>
      <c r="BE12" s="218" t="s">
        <v>689</v>
      </c>
    </row>
    <row r="13" spans="1:57" x14ac:dyDescent="0.25">
      <c r="I13" t="s">
        <v>19</v>
      </c>
      <c r="J13" t="s">
        <v>35</v>
      </c>
      <c r="K13" t="s">
        <v>19</v>
      </c>
      <c r="Q13" t="s">
        <v>15</v>
      </c>
      <c r="U13" t="s">
        <v>81</v>
      </c>
      <c r="AJ13" s="4" t="s">
        <v>232</v>
      </c>
      <c r="AL13" s="1" t="s">
        <v>329</v>
      </c>
      <c r="AW13" s="10" t="s">
        <v>445</v>
      </c>
      <c r="AX13" s="10" t="s">
        <v>344</v>
      </c>
      <c r="AY13" s="10" t="s">
        <v>238</v>
      </c>
      <c r="BA13" s="218" t="s">
        <v>688</v>
      </c>
      <c r="BB13" s="218" t="s">
        <v>689</v>
      </c>
      <c r="BD13" s="218" t="s">
        <v>614</v>
      </c>
      <c r="BE13" s="218" t="s">
        <v>615</v>
      </c>
    </row>
    <row r="14" spans="1:57" x14ac:dyDescent="0.25">
      <c r="I14" t="s">
        <v>20</v>
      </c>
      <c r="J14" t="s">
        <v>36</v>
      </c>
      <c r="K14" t="s">
        <v>20</v>
      </c>
      <c r="Q14" t="s">
        <v>17</v>
      </c>
      <c r="U14" t="s">
        <v>82</v>
      </c>
      <c r="AJ14" s="4" t="s">
        <v>317</v>
      </c>
      <c r="AL14" s="1" t="s">
        <v>330</v>
      </c>
      <c r="AW14" s="10" t="s">
        <v>446</v>
      </c>
      <c r="AX14" s="10" t="s">
        <v>346</v>
      </c>
      <c r="AY14" s="10" t="s">
        <v>243</v>
      </c>
      <c r="BA14" s="218" t="s">
        <v>686</v>
      </c>
      <c r="BB14" s="218" t="s">
        <v>687</v>
      </c>
      <c r="BD14" s="218" t="s">
        <v>612</v>
      </c>
      <c r="BE14" s="218" t="s">
        <v>613</v>
      </c>
    </row>
    <row r="15" spans="1:57" x14ac:dyDescent="0.25">
      <c r="I15" t="s">
        <v>21</v>
      </c>
      <c r="J15" t="s">
        <v>37</v>
      </c>
      <c r="K15" t="s">
        <v>21</v>
      </c>
      <c r="Q15" t="s">
        <v>18</v>
      </c>
      <c r="U15" t="s">
        <v>83</v>
      </c>
      <c r="AJ15" s="4" t="s">
        <v>236</v>
      </c>
      <c r="AL15" s="1" t="s">
        <v>331</v>
      </c>
      <c r="AW15" s="10" t="s">
        <v>447</v>
      </c>
      <c r="AX15" s="10" t="s">
        <v>347</v>
      </c>
      <c r="AY15" s="10" t="s">
        <v>244</v>
      </c>
      <c r="BA15" s="218" t="s">
        <v>684</v>
      </c>
      <c r="BB15" s="218" t="s">
        <v>685</v>
      </c>
      <c r="BD15" s="218" t="s">
        <v>610</v>
      </c>
      <c r="BE15" s="218" t="s">
        <v>611</v>
      </c>
    </row>
    <row r="16" spans="1:57" x14ac:dyDescent="0.25">
      <c r="I16" t="s">
        <v>22</v>
      </c>
      <c r="J16" t="s">
        <v>38</v>
      </c>
      <c r="K16" t="s">
        <v>22</v>
      </c>
      <c r="Q16" t="s">
        <v>30</v>
      </c>
      <c r="U16" t="s">
        <v>84</v>
      </c>
      <c r="AJ16" s="8" t="s">
        <v>207</v>
      </c>
      <c r="AL16" s="1" t="s">
        <v>332</v>
      </c>
      <c r="AW16" s="10" t="s">
        <v>448</v>
      </c>
      <c r="AX16" s="10" t="s">
        <v>350</v>
      </c>
      <c r="AY16" s="10" t="s">
        <v>248</v>
      </c>
      <c r="BA16" s="218" t="s">
        <v>682</v>
      </c>
      <c r="BB16" s="218" t="s">
        <v>683</v>
      </c>
      <c r="BD16" s="218" t="s">
        <v>608</v>
      </c>
      <c r="BE16" s="218" t="s">
        <v>609</v>
      </c>
    </row>
    <row r="17" spans="9:57" x14ac:dyDescent="0.25">
      <c r="I17" t="s">
        <v>23</v>
      </c>
      <c r="J17" t="s">
        <v>25</v>
      </c>
      <c r="K17" t="s">
        <v>23</v>
      </c>
      <c r="Q17" t="s">
        <v>16</v>
      </c>
      <c r="U17" t="s">
        <v>85</v>
      </c>
      <c r="AJ17" s="8" t="s">
        <v>230</v>
      </c>
      <c r="AL17" s="1" t="s">
        <v>333</v>
      </c>
      <c r="AW17" s="10" t="s">
        <v>449</v>
      </c>
      <c r="AX17" s="10" t="s">
        <v>352</v>
      </c>
      <c r="AY17" s="10" t="s">
        <v>450</v>
      </c>
      <c r="BA17" s="218" t="s">
        <v>680</v>
      </c>
      <c r="BB17" s="218" t="s">
        <v>681</v>
      </c>
      <c r="BD17" s="218" t="s">
        <v>606</v>
      </c>
      <c r="BE17" s="218" t="s">
        <v>607</v>
      </c>
    </row>
    <row r="18" spans="9:57" x14ac:dyDescent="0.25">
      <c r="I18" t="s">
        <v>24</v>
      </c>
      <c r="K18" t="s">
        <v>24</v>
      </c>
      <c r="Q18" t="s">
        <v>31</v>
      </c>
      <c r="U18" t="s">
        <v>86</v>
      </c>
      <c r="AJ18" s="6" t="s">
        <v>209</v>
      </c>
      <c r="AL18" s="1" t="s">
        <v>334</v>
      </c>
      <c r="AW18" s="10" t="s">
        <v>451</v>
      </c>
      <c r="AX18" s="10" t="s">
        <v>452</v>
      </c>
      <c r="AY18" s="10" t="s">
        <v>453</v>
      </c>
      <c r="BA18" s="10" t="s">
        <v>442</v>
      </c>
      <c r="BB18" s="218" t="s">
        <v>679</v>
      </c>
      <c r="BD18" s="218" t="s">
        <v>604</v>
      </c>
      <c r="BE18" s="218" t="s">
        <v>605</v>
      </c>
    </row>
    <row r="19" spans="9:57" x14ac:dyDescent="0.25">
      <c r="I19" t="s">
        <v>25</v>
      </c>
      <c r="K19" t="s">
        <v>25</v>
      </c>
      <c r="Q19" t="s">
        <v>32</v>
      </c>
      <c r="U19" t="s">
        <v>87</v>
      </c>
      <c r="AJ19" s="8" t="s">
        <v>217</v>
      </c>
      <c r="AL19" s="1" t="s">
        <v>335</v>
      </c>
      <c r="AW19" s="10" t="s">
        <v>454</v>
      </c>
      <c r="AX19" s="10" t="s">
        <v>357</v>
      </c>
      <c r="AY19" s="10" t="s">
        <v>267</v>
      </c>
      <c r="BA19" s="10" t="s">
        <v>445</v>
      </c>
      <c r="BB19" s="218" t="s">
        <v>678</v>
      </c>
      <c r="BD19" s="218" t="s">
        <v>602</v>
      </c>
      <c r="BE19" s="218" t="s">
        <v>603</v>
      </c>
    </row>
    <row r="20" spans="9:57" x14ac:dyDescent="0.25">
      <c r="Q20" t="s">
        <v>19</v>
      </c>
      <c r="U20" t="s">
        <v>88</v>
      </c>
      <c r="AJ20" s="6" t="s">
        <v>212</v>
      </c>
      <c r="AL20" s="1" t="s">
        <v>336</v>
      </c>
      <c r="AW20" s="10" t="s">
        <v>455</v>
      </c>
      <c r="AX20" s="10" t="s">
        <v>456</v>
      </c>
      <c r="AY20" s="10" t="s">
        <v>269</v>
      </c>
      <c r="BA20" s="10" t="s">
        <v>446</v>
      </c>
      <c r="BB20" s="218" t="s">
        <v>677</v>
      </c>
      <c r="BD20" s="218" t="s">
        <v>600</v>
      </c>
      <c r="BE20" s="218" t="s">
        <v>601</v>
      </c>
    </row>
    <row r="21" spans="9:57" x14ac:dyDescent="0.25">
      <c r="Q21" t="s">
        <v>20</v>
      </c>
      <c r="AJ21" s="8" t="s">
        <v>213</v>
      </c>
      <c r="AL21" s="1" t="s">
        <v>337</v>
      </c>
      <c r="AW21" s="10" t="s">
        <v>457</v>
      </c>
      <c r="AY21" s="10" t="s">
        <v>273</v>
      </c>
      <c r="BA21" s="218" t="s">
        <v>675</v>
      </c>
      <c r="BB21" s="218" t="s">
        <v>676</v>
      </c>
      <c r="BD21" s="218" t="s">
        <v>598</v>
      </c>
      <c r="BE21" s="218" t="s">
        <v>599</v>
      </c>
    </row>
    <row r="22" spans="9:57" x14ac:dyDescent="0.25">
      <c r="Q22" t="s">
        <v>33</v>
      </c>
      <c r="AJ22" s="6" t="s">
        <v>218</v>
      </c>
      <c r="AL22" s="1" t="s">
        <v>338</v>
      </c>
      <c r="AW22" s="10" t="s">
        <v>456</v>
      </c>
      <c r="AY22" s="10" t="s">
        <v>458</v>
      </c>
      <c r="BA22" s="218" t="s">
        <v>673</v>
      </c>
      <c r="BB22" s="218" t="s">
        <v>674</v>
      </c>
      <c r="BD22" s="218" t="s">
        <v>596</v>
      </c>
      <c r="BE22" s="218" t="s">
        <v>597</v>
      </c>
    </row>
    <row r="23" spans="9:57" x14ac:dyDescent="0.25">
      <c r="Q23" t="s">
        <v>21</v>
      </c>
      <c r="AJ23" s="8" t="s">
        <v>215</v>
      </c>
      <c r="AL23" s="1" t="s">
        <v>339</v>
      </c>
      <c r="AY23" s="10" t="s">
        <v>459</v>
      </c>
      <c r="BA23" s="218" t="s">
        <v>671</v>
      </c>
      <c r="BB23" s="218" t="s">
        <v>672</v>
      </c>
      <c r="BD23" s="218" t="s">
        <v>594</v>
      </c>
      <c r="BE23" s="218" t="s">
        <v>595</v>
      </c>
    </row>
    <row r="24" spans="9:57" x14ac:dyDescent="0.25">
      <c r="Q24" t="s">
        <v>34</v>
      </c>
      <c r="AJ24" s="8" t="s">
        <v>211</v>
      </c>
      <c r="AL24" s="1" t="s">
        <v>340</v>
      </c>
      <c r="AY24" s="10" t="s">
        <v>296</v>
      </c>
      <c r="BA24" s="218" t="s">
        <v>669</v>
      </c>
      <c r="BB24" s="218" t="s">
        <v>670</v>
      </c>
      <c r="BD24" s="218" t="s">
        <v>592</v>
      </c>
      <c r="BE24" s="218" t="s">
        <v>593</v>
      </c>
    </row>
    <row r="25" spans="9:57" x14ac:dyDescent="0.25">
      <c r="Q25" t="s">
        <v>35</v>
      </c>
      <c r="AJ25" s="6" t="s">
        <v>216</v>
      </c>
      <c r="AL25" s="1" t="s">
        <v>341</v>
      </c>
      <c r="AY25" s="10" t="s">
        <v>460</v>
      </c>
      <c r="BA25" s="218" t="s">
        <v>667</v>
      </c>
      <c r="BB25" s="218" t="s">
        <v>668</v>
      </c>
      <c r="BD25" s="218" t="s">
        <v>590</v>
      </c>
      <c r="BE25" s="218" t="s">
        <v>591</v>
      </c>
    </row>
    <row r="26" spans="9:57" x14ac:dyDescent="0.25">
      <c r="Q26" t="s">
        <v>22</v>
      </c>
      <c r="AJ26" s="6" t="s">
        <v>214</v>
      </c>
      <c r="AL26" s="1" t="s">
        <v>342</v>
      </c>
      <c r="AY26" s="10" t="s">
        <v>461</v>
      </c>
      <c r="BA26" s="10" t="s">
        <v>447</v>
      </c>
      <c r="BB26" s="218" t="s">
        <v>666</v>
      </c>
      <c r="BD26" s="218" t="s">
        <v>588</v>
      </c>
      <c r="BE26" s="218" t="s">
        <v>589</v>
      </c>
    </row>
    <row r="27" spans="9:57" x14ac:dyDescent="0.25">
      <c r="Q27" t="s">
        <v>23</v>
      </c>
      <c r="AJ27" s="6" t="s">
        <v>222</v>
      </c>
      <c r="AL27" s="1" t="s">
        <v>343</v>
      </c>
      <c r="AY27" s="10" t="s">
        <v>462</v>
      </c>
      <c r="BA27" s="10" t="s">
        <v>448</v>
      </c>
      <c r="BB27" s="218" t="s">
        <v>665</v>
      </c>
      <c r="BD27" s="218" t="s">
        <v>586</v>
      </c>
      <c r="BE27" s="218" t="s">
        <v>587</v>
      </c>
    </row>
    <row r="28" spans="9:57" x14ac:dyDescent="0.25">
      <c r="Q28" t="s">
        <v>36</v>
      </c>
      <c r="AJ28" s="8" t="s">
        <v>223</v>
      </c>
      <c r="AL28" s="1" t="s">
        <v>344</v>
      </c>
      <c r="AY28" s="10" t="s">
        <v>463</v>
      </c>
      <c r="BA28" s="10" t="s">
        <v>449</v>
      </c>
      <c r="BB28" s="218" t="s">
        <v>664</v>
      </c>
      <c r="BD28" s="218" t="s">
        <v>584</v>
      </c>
      <c r="BE28" s="218" t="s">
        <v>585</v>
      </c>
    </row>
    <row r="29" spans="9:57" x14ac:dyDescent="0.25">
      <c r="Q29" t="s">
        <v>37</v>
      </c>
      <c r="AJ29" s="8" t="s">
        <v>241</v>
      </c>
      <c r="AL29" s="1" t="s">
        <v>345</v>
      </c>
      <c r="AY29" s="10" t="s">
        <v>464</v>
      </c>
      <c r="BA29" s="10" t="s">
        <v>451</v>
      </c>
      <c r="BB29" s="218" t="s">
        <v>663</v>
      </c>
      <c r="BD29" s="218" t="s">
        <v>582</v>
      </c>
      <c r="BE29" s="218" t="s">
        <v>583</v>
      </c>
    </row>
    <row r="30" spans="9:57" x14ac:dyDescent="0.25">
      <c r="Q30" t="s">
        <v>38</v>
      </c>
      <c r="AJ30" s="6" t="s">
        <v>224</v>
      </c>
      <c r="AL30" s="1" t="s">
        <v>346</v>
      </c>
      <c r="AY30" s="10" t="s">
        <v>465</v>
      </c>
      <c r="BA30" s="10" t="s">
        <v>454</v>
      </c>
      <c r="BB30" s="218" t="s">
        <v>662</v>
      </c>
      <c r="BD30" s="218" t="s">
        <v>580</v>
      </c>
      <c r="BE30" s="218" t="s">
        <v>581</v>
      </c>
    </row>
    <row r="31" spans="9:57" x14ac:dyDescent="0.25">
      <c r="Q31" t="s">
        <v>24</v>
      </c>
      <c r="AJ31" s="8" t="s">
        <v>225</v>
      </c>
      <c r="AL31" s="1" t="s">
        <v>347</v>
      </c>
      <c r="AY31" s="10" t="s">
        <v>290</v>
      </c>
      <c r="BA31" s="218" t="s">
        <v>660</v>
      </c>
      <c r="BB31" s="218" t="s">
        <v>661</v>
      </c>
      <c r="BD31" s="218" t="s">
        <v>578</v>
      </c>
      <c r="BE31" s="218" t="s">
        <v>579</v>
      </c>
    </row>
    <row r="32" spans="9:57" x14ac:dyDescent="0.25">
      <c r="Q32" t="s">
        <v>25</v>
      </c>
      <c r="AJ32" s="6" t="s">
        <v>226</v>
      </c>
      <c r="AL32" s="1" t="s">
        <v>348</v>
      </c>
      <c r="AY32" s="10" t="s">
        <v>456</v>
      </c>
      <c r="BA32" s="10" t="s">
        <v>457</v>
      </c>
      <c r="BB32" s="218" t="s">
        <v>659</v>
      </c>
      <c r="BD32" s="218" t="s">
        <v>576</v>
      </c>
      <c r="BE32" s="218" t="s">
        <v>577</v>
      </c>
    </row>
    <row r="33" spans="36:57" x14ac:dyDescent="0.25">
      <c r="AJ33" s="8" t="s">
        <v>228</v>
      </c>
      <c r="AL33" s="1" t="s">
        <v>349</v>
      </c>
      <c r="BA33" s="10" t="s">
        <v>455</v>
      </c>
      <c r="BB33" s="218" t="s">
        <v>658</v>
      </c>
      <c r="BD33" s="218" t="s">
        <v>574</v>
      </c>
      <c r="BE33" s="218" t="s">
        <v>575</v>
      </c>
    </row>
    <row r="34" spans="36:57" x14ac:dyDescent="0.25">
      <c r="AJ34" s="6" t="s">
        <v>229</v>
      </c>
      <c r="AL34" s="1" t="s">
        <v>350</v>
      </c>
      <c r="BA34" s="218" t="s">
        <v>656</v>
      </c>
      <c r="BB34" s="218" t="s">
        <v>657</v>
      </c>
      <c r="BD34" s="218" t="s">
        <v>572</v>
      </c>
      <c r="BE34" s="218" t="s">
        <v>573</v>
      </c>
    </row>
    <row r="35" spans="36:57" x14ac:dyDescent="0.25">
      <c r="AJ35" s="6" t="s">
        <v>284</v>
      </c>
      <c r="AL35" s="1" t="s">
        <v>351</v>
      </c>
      <c r="BA35" s="218" t="s">
        <v>654</v>
      </c>
      <c r="BB35" s="218" t="s">
        <v>655</v>
      </c>
      <c r="BD35" s="218" t="s">
        <v>570</v>
      </c>
      <c r="BE35" s="218" t="s">
        <v>571</v>
      </c>
    </row>
    <row r="36" spans="36:57" x14ac:dyDescent="0.25">
      <c r="AJ36" s="6" t="s">
        <v>231</v>
      </c>
      <c r="AL36" s="1" t="s">
        <v>352</v>
      </c>
      <c r="BA36" s="218" t="s">
        <v>652</v>
      </c>
      <c r="BB36" s="218" t="s">
        <v>653</v>
      </c>
      <c r="BD36" s="218" t="s">
        <v>568</v>
      </c>
      <c r="BE36" s="218" t="s">
        <v>569</v>
      </c>
    </row>
    <row r="37" spans="36:57" x14ac:dyDescent="0.25">
      <c r="AJ37" s="8" t="s">
        <v>233</v>
      </c>
      <c r="AL37" s="1" t="s">
        <v>353</v>
      </c>
      <c r="BA37" s="218" t="s">
        <v>650</v>
      </c>
      <c r="BB37" s="218" t="s">
        <v>651</v>
      </c>
      <c r="BD37" s="218" t="s">
        <v>566</v>
      </c>
      <c r="BE37" s="218" t="s">
        <v>567</v>
      </c>
    </row>
    <row r="38" spans="36:57" x14ac:dyDescent="0.25">
      <c r="AJ38" s="6" t="s">
        <v>234</v>
      </c>
      <c r="AL38" s="1" t="s">
        <v>354</v>
      </c>
      <c r="BA38" s="218" t="s">
        <v>648</v>
      </c>
      <c r="BB38" s="218" t="s">
        <v>649</v>
      </c>
      <c r="BD38" s="218" t="s">
        <v>564</v>
      </c>
      <c r="BE38" s="218" t="s">
        <v>565</v>
      </c>
    </row>
    <row r="39" spans="36:57" x14ac:dyDescent="0.25">
      <c r="AJ39" s="6" t="s">
        <v>238</v>
      </c>
      <c r="AL39" s="1" t="s">
        <v>355</v>
      </c>
      <c r="BA39" s="218" t="s">
        <v>646</v>
      </c>
      <c r="BB39" s="218" t="s">
        <v>647</v>
      </c>
      <c r="BD39" s="218" t="s">
        <v>562</v>
      </c>
      <c r="BE39" s="218" t="s">
        <v>563</v>
      </c>
    </row>
    <row r="40" spans="36:57" x14ac:dyDescent="0.25">
      <c r="AJ40" s="8" t="s">
        <v>239</v>
      </c>
      <c r="AL40" s="1" t="s">
        <v>356</v>
      </c>
      <c r="BA40" s="218" t="s">
        <v>644</v>
      </c>
      <c r="BB40" s="218" t="s">
        <v>645</v>
      </c>
      <c r="BD40" s="218" t="s">
        <v>560</v>
      </c>
      <c r="BE40" s="218" t="s">
        <v>561</v>
      </c>
    </row>
    <row r="41" spans="36:57" x14ac:dyDescent="0.25">
      <c r="AJ41" s="6" t="s">
        <v>240</v>
      </c>
      <c r="AL41" s="1" t="s">
        <v>357</v>
      </c>
      <c r="BA41" s="218" t="s">
        <v>642</v>
      </c>
      <c r="BB41" s="218" t="s">
        <v>643</v>
      </c>
      <c r="BD41" s="218" t="s">
        <v>558</v>
      </c>
      <c r="BE41" s="218" t="s">
        <v>559</v>
      </c>
    </row>
    <row r="42" spans="36:57" x14ac:dyDescent="0.25">
      <c r="AJ42" s="6" t="s">
        <v>242</v>
      </c>
      <c r="BA42" s="218" t="s">
        <v>640</v>
      </c>
      <c r="BB42" s="218" t="s">
        <v>641</v>
      </c>
      <c r="BD42" s="218" t="s">
        <v>556</v>
      </c>
      <c r="BE42" s="218" t="s">
        <v>557</v>
      </c>
    </row>
    <row r="43" spans="36:57" x14ac:dyDescent="0.25">
      <c r="AJ43" s="8" t="s">
        <v>243</v>
      </c>
      <c r="BA43" s="218" t="s">
        <v>638</v>
      </c>
      <c r="BB43" s="218" t="s">
        <v>639</v>
      </c>
      <c r="BD43" s="218" t="s">
        <v>554</v>
      </c>
      <c r="BE43" s="218" t="s">
        <v>555</v>
      </c>
    </row>
    <row r="44" spans="36:57" x14ac:dyDescent="0.25">
      <c r="AJ44" s="6" t="s">
        <v>247</v>
      </c>
      <c r="BA44" s="10" t="s">
        <v>433</v>
      </c>
      <c r="BB44" s="218" t="s">
        <v>637</v>
      </c>
      <c r="BD44" s="218" t="s">
        <v>552</v>
      </c>
      <c r="BE44" s="218" t="s">
        <v>553</v>
      </c>
    </row>
    <row r="45" spans="36:57" x14ac:dyDescent="0.25">
      <c r="AJ45" s="8" t="s">
        <v>246</v>
      </c>
      <c r="BA45" s="10" t="s">
        <v>434</v>
      </c>
      <c r="BB45" s="218" t="s">
        <v>636</v>
      </c>
      <c r="BD45" s="218" t="s">
        <v>550</v>
      </c>
      <c r="BE45" s="218" t="s">
        <v>551</v>
      </c>
    </row>
    <row r="46" spans="36:57" x14ac:dyDescent="0.25">
      <c r="AJ46" s="6" t="s">
        <v>245</v>
      </c>
      <c r="BA46" s="10" t="s">
        <v>436</v>
      </c>
      <c r="BB46" s="218" t="s">
        <v>635</v>
      </c>
      <c r="BD46" s="218" t="s">
        <v>548</v>
      </c>
      <c r="BE46" s="218" t="s">
        <v>549</v>
      </c>
    </row>
    <row r="47" spans="36:57" x14ac:dyDescent="0.25">
      <c r="AJ47" s="8" t="s">
        <v>249</v>
      </c>
      <c r="BA47" s="10" t="s">
        <v>437</v>
      </c>
      <c r="BB47" s="218" t="s">
        <v>634</v>
      </c>
      <c r="BD47" s="218" t="s">
        <v>546</v>
      </c>
      <c r="BE47" s="218" t="s">
        <v>547</v>
      </c>
    </row>
    <row r="48" spans="36:57" x14ac:dyDescent="0.25">
      <c r="AJ48" s="6" t="s">
        <v>250</v>
      </c>
      <c r="BA48" s="10" t="s">
        <v>439</v>
      </c>
      <c r="BB48" s="218" t="s">
        <v>633</v>
      </c>
      <c r="BD48" s="218" t="s">
        <v>544</v>
      </c>
      <c r="BE48" s="218" t="s">
        <v>545</v>
      </c>
    </row>
    <row r="49" spans="36:57" x14ac:dyDescent="0.25">
      <c r="AJ49" s="6" t="s">
        <v>254</v>
      </c>
      <c r="BA49" s="10" t="s">
        <v>440</v>
      </c>
      <c r="BB49" s="218" t="s">
        <v>632</v>
      </c>
      <c r="BD49" s="218" t="s">
        <v>542</v>
      </c>
      <c r="BE49" s="218" t="s">
        <v>543</v>
      </c>
    </row>
    <row r="50" spans="36:57" x14ac:dyDescent="0.25">
      <c r="AJ50" s="8" t="s">
        <v>251</v>
      </c>
      <c r="BA50" s="218" t="s">
        <v>630</v>
      </c>
      <c r="BB50" s="218" t="s">
        <v>631</v>
      </c>
      <c r="BD50" s="218" t="s">
        <v>538</v>
      </c>
      <c r="BE50" s="218" t="s">
        <v>539</v>
      </c>
    </row>
    <row r="51" spans="36:57" x14ac:dyDescent="0.25">
      <c r="AJ51" s="8" t="s">
        <v>255</v>
      </c>
      <c r="BA51" s="218" t="s">
        <v>628</v>
      </c>
      <c r="BB51" s="218" t="s">
        <v>629</v>
      </c>
      <c r="BD51" s="218" t="s">
        <v>536</v>
      </c>
      <c r="BE51" s="218" t="s">
        <v>537</v>
      </c>
    </row>
    <row r="52" spans="36:57" x14ac:dyDescent="0.25">
      <c r="AJ52" s="8" t="s">
        <v>259</v>
      </c>
      <c r="BA52" s="218" t="s">
        <v>626</v>
      </c>
      <c r="BB52" s="218" t="s">
        <v>627</v>
      </c>
      <c r="BD52" s="218" t="s">
        <v>534</v>
      </c>
      <c r="BE52" s="218" t="s">
        <v>535</v>
      </c>
    </row>
    <row r="53" spans="36:57" x14ac:dyDescent="0.25">
      <c r="AJ53" s="6" t="s">
        <v>256</v>
      </c>
      <c r="BA53" s="218" t="s">
        <v>624</v>
      </c>
      <c r="BB53" s="218" t="s">
        <v>625</v>
      </c>
      <c r="BD53" s="218" t="s">
        <v>532</v>
      </c>
      <c r="BE53" s="218" t="s">
        <v>533</v>
      </c>
    </row>
    <row r="54" spans="36:57" x14ac:dyDescent="0.25">
      <c r="AJ54" s="6" t="s">
        <v>258</v>
      </c>
      <c r="BA54" s="218" t="s">
        <v>622</v>
      </c>
      <c r="BB54" s="218" t="s">
        <v>623</v>
      </c>
      <c r="BD54" s="218" t="s">
        <v>530</v>
      </c>
      <c r="BE54" s="218" t="s">
        <v>531</v>
      </c>
    </row>
    <row r="55" spans="36:57" x14ac:dyDescent="0.25">
      <c r="AJ55" s="6" t="s">
        <v>262</v>
      </c>
      <c r="BA55" s="218" t="s">
        <v>620</v>
      </c>
      <c r="BB55" s="218" t="s">
        <v>621</v>
      </c>
      <c r="BD55" s="218" t="s">
        <v>528</v>
      </c>
      <c r="BE55" s="218" t="s">
        <v>529</v>
      </c>
    </row>
    <row r="56" spans="36:57" x14ac:dyDescent="0.25">
      <c r="AJ56" s="8" t="s">
        <v>263</v>
      </c>
      <c r="BA56" s="10" t="s">
        <v>425</v>
      </c>
      <c r="BB56" s="218" t="s">
        <v>619</v>
      </c>
      <c r="BD56" s="218" t="s">
        <v>526</v>
      </c>
      <c r="BE56" s="218" t="s">
        <v>527</v>
      </c>
    </row>
    <row r="57" spans="36:57" x14ac:dyDescent="0.25">
      <c r="AJ57" s="6" t="s">
        <v>264</v>
      </c>
      <c r="BA57" s="10" t="s">
        <v>426</v>
      </c>
      <c r="BB57" s="218" t="s">
        <v>618</v>
      </c>
      <c r="BD57" s="218" t="s">
        <v>524</v>
      </c>
      <c r="BE57" s="218" t="s">
        <v>525</v>
      </c>
    </row>
    <row r="58" spans="36:57" x14ac:dyDescent="0.25">
      <c r="AJ58" s="8" t="s">
        <v>265</v>
      </c>
      <c r="BA58" s="10" t="s">
        <v>429</v>
      </c>
      <c r="BB58" s="218" t="s">
        <v>617</v>
      </c>
      <c r="BD58" s="218" t="s">
        <v>522</v>
      </c>
      <c r="BE58" s="218" t="s">
        <v>523</v>
      </c>
    </row>
    <row r="59" spans="36:57" x14ac:dyDescent="0.25">
      <c r="AJ59" s="6" t="s">
        <v>260</v>
      </c>
      <c r="BA59" s="10" t="s">
        <v>432</v>
      </c>
      <c r="BB59" s="218" t="s">
        <v>616</v>
      </c>
      <c r="BD59" s="218" t="s">
        <v>520</v>
      </c>
      <c r="BE59" s="218" t="s">
        <v>521</v>
      </c>
    </row>
    <row r="60" spans="36:57" x14ac:dyDescent="0.25">
      <c r="AJ60" s="8" t="s">
        <v>267</v>
      </c>
      <c r="BA60" s="218" t="s">
        <v>614</v>
      </c>
      <c r="BB60" s="218" t="s">
        <v>615</v>
      </c>
      <c r="BD60" s="218" t="s">
        <v>518</v>
      </c>
      <c r="BE60" s="218" t="s">
        <v>519</v>
      </c>
    </row>
    <row r="61" spans="36:57" x14ac:dyDescent="0.25">
      <c r="AJ61" s="6" t="s">
        <v>266</v>
      </c>
      <c r="BA61" s="218" t="s">
        <v>612</v>
      </c>
      <c r="BB61" s="218" t="s">
        <v>613</v>
      </c>
      <c r="BD61" s="218" t="s">
        <v>516</v>
      </c>
      <c r="BE61" s="218" t="s">
        <v>517</v>
      </c>
    </row>
    <row r="62" spans="36:57" x14ac:dyDescent="0.25">
      <c r="AJ62" s="6" t="s">
        <v>252</v>
      </c>
      <c r="BA62" s="218" t="s">
        <v>610</v>
      </c>
      <c r="BB62" s="218" t="s">
        <v>611</v>
      </c>
      <c r="BD62" s="218" t="s">
        <v>514</v>
      </c>
      <c r="BE62" s="218" t="s">
        <v>515</v>
      </c>
    </row>
    <row r="63" spans="36:57" x14ac:dyDescent="0.25">
      <c r="AJ63" s="6" t="s">
        <v>268</v>
      </c>
      <c r="BA63" s="218" t="s">
        <v>608</v>
      </c>
      <c r="BB63" s="218" t="s">
        <v>609</v>
      </c>
      <c r="BD63" s="218" t="s">
        <v>512</v>
      </c>
      <c r="BE63" s="218" t="s">
        <v>513</v>
      </c>
    </row>
    <row r="64" spans="36:57" x14ac:dyDescent="0.25">
      <c r="AJ64" s="8" t="s">
        <v>270</v>
      </c>
      <c r="BA64" s="218" t="s">
        <v>606</v>
      </c>
      <c r="BB64" s="218" t="s">
        <v>607</v>
      </c>
      <c r="BD64" s="218" t="s">
        <v>510</v>
      </c>
      <c r="BE64" s="218" t="s">
        <v>511</v>
      </c>
    </row>
    <row r="65" spans="36:57" x14ac:dyDescent="0.25">
      <c r="AJ65" s="6" t="s">
        <v>271</v>
      </c>
      <c r="BA65" s="218" t="s">
        <v>604</v>
      </c>
      <c r="BB65" s="218" t="s">
        <v>605</v>
      </c>
      <c r="BD65" s="218" t="s">
        <v>508</v>
      </c>
      <c r="BE65" s="218" t="s">
        <v>509</v>
      </c>
    </row>
    <row r="66" spans="36:57" x14ac:dyDescent="0.25">
      <c r="AJ66" s="8" t="s">
        <v>272</v>
      </c>
      <c r="BA66" s="218" t="s">
        <v>602</v>
      </c>
      <c r="BB66" s="218" t="s">
        <v>603</v>
      </c>
      <c r="BD66" s="218" t="s">
        <v>483</v>
      </c>
      <c r="BE66" s="218" t="s">
        <v>484</v>
      </c>
    </row>
    <row r="67" spans="36:57" x14ac:dyDescent="0.25">
      <c r="AJ67" s="6" t="s">
        <v>273</v>
      </c>
      <c r="BA67" s="218" t="s">
        <v>600</v>
      </c>
      <c r="BB67" s="218" t="s">
        <v>601</v>
      </c>
      <c r="BD67" s="218" t="s">
        <v>481</v>
      </c>
      <c r="BE67" s="218" t="s">
        <v>482</v>
      </c>
    </row>
    <row r="68" spans="36:57" x14ac:dyDescent="0.25">
      <c r="AJ68" s="8" t="s">
        <v>274</v>
      </c>
      <c r="BA68" s="218" t="s">
        <v>598</v>
      </c>
      <c r="BB68" s="218" t="s">
        <v>599</v>
      </c>
      <c r="BD68" s="218" t="s">
        <v>479</v>
      </c>
      <c r="BE68" s="218" t="s">
        <v>480</v>
      </c>
    </row>
    <row r="69" spans="36:57" x14ac:dyDescent="0.25">
      <c r="AJ69" s="8" t="s">
        <v>237</v>
      </c>
      <c r="BA69" s="218" t="s">
        <v>596</v>
      </c>
      <c r="BB69" s="218" t="s">
        <v>597</v>
      </c>
    </row>
    <row r="70" spans="36:57" x14ac:dyDescent="0.25">
      <c r="AJ70" s="8" t="s">
        <v>261</v>
      </c>
      <c r="BA70" s="218" t="s">
        <v>594</v>
      </c>
      <c r="BB70" s="218" t="s">
        <v>595</v>
      </c>
    </row>
    <row r="71" spans="36:57" x14ac:dyDescent="0.25">
      <c r="AJ71" s="6" t="s">
        <v>276</v>
      </c>
      <c r="BA71" s="218" t="s">
        <v>592</v>
      </c>
      <c r="BB71" s="218" t="s">
        <v>593</v>
      </c>
    </row>
    <row r="72" spans="36:57" x14ac:dyDescent="0.25">
      <c r="AJ72" s="6" t="s">
        <v>278</v>
      </c>
      <c r="BA72" s="218" t="s">
        <v>590</v>
      </c>
      <c r="BB72" s="218" t="s">
        <v>591</v>
      </c>
    </row>
    <row r="73" spans="36:57" x14ac:dyDescent="0.25">
      <c r="AJ73" s="8" t="s">
        <v>277</v>
      </c>
      <c r="BA73" s="218" t="s">
        <v>588</v>
      </c>
      <c r="BB73" s="218" t="s">
        <v>589</v>
      </c>
    </row>
    <row r="74" spans="36:57" x14ac:dyDescent="0.25">
      <c r="AJ74" s="6" t="s">
        <v>280</v>
      </c>
      <c r="BA74" s="218" t="s">
        <v>586</v>
      </c>
      <c r="BB74" s="218" t="s">
        <v>587</v>
      </c>
    </row>
    <row r="75" spans="36:57" x14ac:dyDescent="0.25">
      <c r="AJ75" s="6" t="s">
        <v>282</v>
      </c>
      <c r="BA75" s="218" t="s">
        <v>584</v>
      </c>
      <c r="BB75" s="218" t="s">
        <v>585</v>
      </c>
    </row>
    <row r="76" spans="36:57" x14ac:dyDescent="0.25">
      <c r="AJ76" s="8" t="s">
        <v>281</v>
      </c>
      <c r="BA76" s="218" t="s">
        <v>582</v>
      </c>
      <c r="BB76" s="218" t="s">
        <v>583</v>
      </c>
    </row>
    <row r="77" spans="36:57" x14ac:dyDescent="0.25">
      <c r="AJ77" s="8" t="s">
        <v>253</v>
      </c>
      <c r="BA77" s="218" t="s">
        <v>580</v>
      </c>
      <c r="BB77" s="218" t="s">
        <v>581</v>
      </c>
    </row>
    <row r="78" spans="36:57" x14ac:dyDescent="0.25">
      <c r="AJ78" s="8" t="s">
        <v>283</v>
      </c>
      <c r="BA78" s="218" t="s">
        <v>578</v>
      </c>
      <c r="BB78" s="218" t="s">
        <v>579</v>
      </c>
    </row>
    <row r="79" spans="36:57" x14ac:dyDescent="0.25">
      <c r="AJ79" s="8" t="s">
        <v>257</v>
      </c>
      <c r="BA79" s="218" t="s">
        <v>576</v>
      </c>
      <c r="BB79" s="218" t="s">
        <v>577</v>
      </c>
    </row>
    <row r="80" spans="36:57" x14ac:dyDescent="0.25">
      <c r="AJ80" s="8" t="s">
        <v>279</v>
      </c>
      <c r="BA80" s="218" t="s">
        <v>574</v>
      </c>
      <c r="BB80" s="218" t="s">
        <v>575</v>
      </c>
    </row>
    <row r="81" spans="36:54" x14ac:dyDescent="0.25">
      <c r="AJ81" s="8" t="s">
        <v>220</v>
      </c>
      <c r="BA81" s="218" t="s">
        <v>572</v>
      </c>
      <c r="BB81" s="218" t="s">
        <v>573</v>
      </c>
    </row>
    <row r="82" spans="36:54" x14ac:dyDescent="0.25">
      <c r="AJ82" s="8" t="s">
        <v>285</v>
      </c>
      <c r="BA82" s="218" t="s">
        <v>570</v>
      </c>
      <c r="BB82" s="218" t="s">
        <v>571</v>
      </c>
    </row>
    <row r="83" spans="36:54" x14ac:dyDescent="0.25">
      <c r="AJ83" s="6" t="s">
        <v>288</v>
      </c>
      <c r="BA83" s="218" t="s">
        <v>568</v>
      </c>
      <c r="BB83" s="218" t="s">
        <v>569</v>
      </c>
    </row>
    <row r="84" spans="36:54" x14ac:dyDescent="0.25">
      <c r="AJ84" s="6" t="s">
        <v>286</v>
      </c>
      <c r="BA84" s="218" t="s">
        <v>566</v>
      </c>
      <c r="BB84" s="218" t="s">
        <v>567</v>
      </c>
    </row>
    <row r="85" spans="36:54" x14ac:dyDescent="0.25">
      <c r="AJ85" s="8" t="s">
        <v>287</v>
      </c>
      <c r="BA85" s="218" t="s">
        <v>564</v>
      </c>
      <c r="BB85" s="218" t="s">
        <v>565</v>
      </c>
    </row>
    <row r="86" spans="36:54" x14ac:dyDescent="0.25">
      <c r="AJ86" s="8" t="s">
        <v>289</v>
      </c>
      <c r="BA86" s="218" t="s">
        <v>562</v>
      </c>
      <c r="BB86" s="218" t="s">
        <v>563</v>
      </c>
    </row>
    <row r="87" spans="36:54" x14ac:dyDescent="0.25">
      <c r="AJ87" s="6" t="s">
        <v>290</v>
      </c>
      <c r="BA87" s="218" t="s">
        <v>560</v>
      </c>
      <c r="BB87" s="218" t="s">
        <v>561</v>
      </c>
    </row>
    <row r="88" spans="36:54" x14ac:dyDescent="0.25">
      <c r="AJ88" s="8" t="s">
        <v>291</v>
      </c>
      <c r="BA88" s="218" t="s">
        <v>558</v>
      </c>
      <c r="BB88" s="218" t="s">
        <v>559</v>
      </c>
    </row>
    <row r="89" spans="36:54" x14ac:dyDescent="0.25">
      <c r="AJ89" s="6" t="s">
        <v>294</v>
      </c>
      <c r="BA89" s="218" t="s">
        <v>556</v>
      </c>
      <c r="BB89" s="218" t="s">
        <v>557</v>
      </c>
    </row>
    <row r="90" spans="36:54" x14ac:dyDescent="0.25">
      <c r="AJ90" s="6" t="s">
        <v>292</v>
      </c>
      <c r="BA90" s="218" t="s">
        <v>554</v>
      </c>
      <c r="BB90" s="218" t="s">
        <v>555</v>
      </c>
    </row>
    <row r="91" spans="36:54" x14ac:dyDescent="0.25">
      <c r="AJ91" s="8" t="s">
        <v>293</v>
      </c>
      <c r="BA91" s="218" t="s">
        <v>552</v>
      </c>
      <c r="BB91" s="218" t="s">
        <v>553</v>
      </c>
    </row>
    <row r="92" spans="36:54" x14ac:dyDescent="0.25">
      <c r="AJ92" s="8" t="s">
        <v>295</v>
      </c>
      <c r="BA92" s="218" t="s">
        <v>550</v>
      </c>
      <c r="BB92" s="218" t="s">
        <v>551</v>
      </c>
    </row>
    <row r="93" spans="36:54" x14ac:dyDescent="0.25">
      <c r="AJ93" s="8" t="s">
        <v>297</v>
      </c>
      <c r="BA93" s="218" t="s">
        <v>548</v>
      </c>
      <c r="BB93" s="218" t="s">
        <v>549</v>
      </c>
    </row>
    <row r="94" spans="36:54" x14ac:dyDescent="0.25">
      <c r="AJ94" s="6"/>
      <c r="BA94" s="218" t="s">
        <v>546</v>
      </c>
      <c r="BB94" s="218" t="s">
        <v>547</v>
      </c>
    </row>
    <row r="95" spans="36:54" x14ac:dyDescent="0.25">
      <c r="BA95" s="218" t="s">
        <v>544</v>
      </c>
      <c r="BB95" s="218" t="s">
        <v>545</v>
      </c>
    </row>
    <row r="96" spans="36:54" x14ac:dyDescent="0.25">
      <c r="BA96" s="218" t="s">
        <v>542</v>
      </c>
      <c r="BB96" s="218" t="s">
        <v>543</v>
      </c>
    </row>
    <row r="97" spans="53:54" x14ac:dyDescent="0.25">
      <c r="BA97" s="218" t="s">
        <v>540</v>
      </c>
      <c r="BB97" s="218" t="s">
        <v>541</v>
      </c>
    </row>
    <row r="98" spans="53:54" x14ac:dyDescent="0.25">
      <c r="BA98" s="218" t="s">
        <v>538</v>
      </c>
      <c r="BB98" s="218" t="s">
        <v>539</v>
      </c>
    </row>
    <row r="99" spans="53:54" x14ac:dyDescent="0.25">
      <c r="BA99" s="218" t="s">
        <v>536</v>
      </c>
      <c r="BB99" s="218" t="s">
        <v>537</v>
      </c>
    </row>
    <row r="100" spans="53:54" x14ac:dyDescent="0.25">
      <c r="BA100" s="218" t="s">
        <v>534</v>
      </c>
      <c r="BB100" s="218" t="s">
        <v>535</v>
      </c>
    </row>
    <row r="101" spans="53:54" x14ac:dyDescent="0.25">
      <c r="BA101" s="218" t="s">
        <v>532</v>
      </c>
      <c r="BB101" s="218" t="s">
        <v>533</v>
      </c>
    </row>
    <row r="102" spans="53:54" x14ac:dyDescent="0.25">
      <c r="BA102" s="218" t="s">
        <v>530</v>
      </c>
      <c r="BB102" s="218" t="s">
        <v>531</v>
      </c>
    </row>
    <row r="103" spans="53:54" x14ac:dyDescent="0.25">
      <c r="BA103" s="218" t="s">
        <v>528</v>
      </c>
      <c r="BB103" s="218" t="s">
        <v>529</v>
      </c>
    </row>
    <row r="104" spans="53:54" x14ac:dyDescent="0.25">
      <c r="BA104" s="218" t="s">
        <v>526</v>
      </c>
      <c r="BB104" s="218" t="s">
        <v>527</v>
      </c>
    </row>
    <row r="105" spans="53:54" x14ac:dyDescent="0.25">
      <c r="BA105" s="218" t="s">
        <v>524</v>
      </c>
      <c r="BB105" s="218" t="s">
        <v>525</v>
      </c>
    </row>
    <row r="106" spans="53:54" x14ac:dyDescent="0.25">
      <c r="BA106" s="218" t="s">
        <v>522</v>
      </c>
      <c r="BB106" s="218" t="s">
        <v>523</v>
      </c>
    </row>
    <row r="107" spans="53:54" x14ac:dyDescent="0.25">
      <c r="BA107" s="218" t="s">
        <v>520</v>
      </c>
      <c r="BB107" s="218" t="s">
        <v>521</v>
      </c>
    </row>
    <row r="108" spans="53:54" x14ac:dyDescent="0.25">
      <c r="BA108" s="218" t="s">
        <v>518</v>
      </c>
      <c r="BB108" s="218" t="s">
        <v>519</v>
      </c>
    </row>
    <row r="109" spans="53:54" x14ac:dyDescent="0.25">
      <c r="BA109" s="218" t="s">
        <v>516</v>
      </c>
      <c r="BB109" s="218" t="s">
        <v>517</v>
      </c>
    </row>
    <row r="110" spans="53:54" x14ac:dyDescent="0.25">
      <c r="BA110" s="218" t="s">
        <v>514</v>
      </c>
      <c r="BB110" s="218" t="s">
        <v>515</v>
      </c>
    </row>
    <row r="111" spans="53:54" x14ac:dyDescent="0.25">
      <c r="BA111" s="218" t="s">
        <v>512</v>
      </c>
      <c r="BB111" s="218" t="s">
        <v>513</v>
      </c>
    </row>
    <row r="112" spans="53:54" x14ac:dyDescent="0.25">
      <c r="BA112" s="218" t="s">
        <v>510</v>
      </c>
      <c r="BB112" s="218" t="s">
        <v>511</v>
      </c>
    </row>
    <row r="113" spans="53:56" x14ac:dyDescent="0.25">
      <c r="BA113" s="218" t="s">
        <v>508</v>
      </c>
      <c r="BB113" s="218" t="s">
        <v>509</v>
      </c>
    </row>
    <row r="114" spans="53:56" x14ac:dyDescent="0.25">
      <c r="BA114" s="10" t="s">
        <v>319</v>
      </c>
      <c r="BB114" s="218" t="s">
        <v>507</v>
      </c>
      <c r="BD114" s="10"/>
    </row>
    <row r="115" spans="53:56" x14ac:dyDescent="0.25">
      <c r="BA115" s="10" t="s">
        <v>430</v>
      </c>
      <c r="BB115" s="218" t="s">
        <v>506</v>
      </c>
      <c r="BD115" s="10"/>
    </row>
    <row r="116" spans="53:56" x14ac:dyDescent="0.25">
      <c r="BA116" s="10" t="s">
        <v>427</v>
      </c>
      <c r="BB116" s="218" t="s">
        <v>505</v>
      </c>
      <c r="BD116" s="10"/>
    </row>
    <row r="117" spans="53:56" x14ac:dyDescent="0.25">
      <c r="BA117" s="218" t="s">
        <v>503</v>
      </c>
      <c r="BB117" s="218" t="s">
        <v>504</v>
      </c>
      <c r="BD117" s="10"/>
    </row>
    <row r="118" spans="53:56" x14ac:dyDescent="0.25">
      <c r="BA118" s="10" t="s">
        <v>329</v>
      </c>
      <c r="BB118" s="218" t="s">
        <v>502</v>
      </c>
      <c r="BD118" s="10"/>
    </row>
    <row r="119" spans="53:56" x14ac:dyDescent="0.25">
      <c r="BA119" s="10" t="s">
        <v>330</v>
      </c>
      <c r="BB119" s="218" t="s">
        <v>501</v>
      </c>
      <c r="BD119" s="10"/>
    </row>
    <row r="120" spans="53:56" x14ac:dyDescent="0.25">
      <c r="BA120" s="10" t="s">
        <v>332</v>
      </c>
      <c r="BB120" s="218" t="s">
        <v>500</v>
      </c>
      <c r="BD120" s="10"/>
    </row>
    <row r="121" spans="53:56" x14ac:dyDescent="0.25">
      <c r="BA121" s="10" t="s">
        <v>438</v>
      </c>
      <c r="BB121" s="218" t="s">
        <v>499</v>
      </c>
      <c r="BD121" s="10"/>
    </row>
    <row r="122" spans="53:56" x14ac:dyDescent="0.25">
      <c r="BA122" s="10" t="s">
        <v>336</v>
      </c>
      <c r="BB122" s="218" t="s">
        <v>498</v>
      </c>
      <c r="BD122" s="10"/>
    </row>
    <row r="123" spans="53:56" x14ac:dyDescent="0.25">
      <c r="BA123" s="10" t="s">
        <v>337</v>
      </c>
      <c r="BB123" s="218" t="s">
        <v>497</v>
      </c>
      <c r="BD123" s="10"/>
    </row>
    <row r="124" spans="53:56" x14ac:dyDescent="0.25">
      <c r="BA124" s="10" t="s">
        <v>338</v>
      </c>
      <c r="BB124" s="218" t="s">
        <v>496</v>
      </c>
      <c r="BD124" s="10"/>
    </row>
    <row r="125" spans="53:56" x14ac:dyDescent="0.25">
      <c r="BA125" s="10" t="s">
        <v>443</v>
      </c>
      <c r="BB125" s="218" t="s">
        <v>495</v>
      </c>
      <c r="BD125" s="10"/>
    </row>
    <row r="126" spans="53:56" x14ac:dyDescent="0.25">
      <c r="BA126" s="10" t="s">
        <v>344</v>
      </c>
      <c r="BB126" s="218" t="s">
        <v>494</v>
      </c>
      <c r="BD126" s="10"/>
    </row>
    <row r="127" spans="53:56" x14ac:dyDescent="0.25">
      <c r="BA127" s="10" t="s">
        <v>346</v>
      </c>
      <c r="BB127" s="218" t="s">
        <v>493</v>
      </c>
      <c r="BD127" s="10"/>
    </row>
    <row r="128" spans="53:56" x14ac:dyDescent="0.25">
      <c r="BA128" s="10" t="s">
        <v>347</v>
      </c>
      <c r="BB128" s="218" t="s">
        <v>492</v>
      </c>
      <c r="BD128" s="10"/>
    </row>
    <row r="129" spans="53:56" x14ac:dyDescent="0.25">
      <c r="BA129" s="218" t="s">
        <v>490</v>
      </c>
      <c r="BB129" s="218" t="s">
        <v>491</v>
      </c>
      <c r="BD129" s="10"/>
    </row>
    <row r="130" spans="53:56" x14ac:dyDescent="0.25">
      <c r="BA130" s="10" t="s">
        <v>350</v>
      </c>
      <c r="BB130" s="218" t="s">
        <v>489</v>
      </c>
      <c r="BD130" s="10"/>
    </row>
    <row r="131" spans="53:56" x14ac:dyDescent="0.25">
      <c r="BA131" s="10" t="s">
        <v>352</v>
      </c>
      <c r="BB131" s="218" t="s">
        <v>488</v>
      </c>
      <c r="BD131" s="10"/>
    </row>
    <row r="132" spans="53:56" x14ac:dyDescent="0.25">
      <c r="BA132" s="10" t="s">
        <v>452</v>
      </c>
      <c r="BB132" s="218" t="s">
        <v>487</v>
      </c>
      <c r="BD132" s="10"/>
    </row>
    <row r="133" spans="53:56" x14ac:dyDescent="0.25">
      <c r="BA133" s="10" t="s">
        <v>357</v>
      </c>
      <c r="BB133" s="218" t="s">
        <v>486</v>
      </c>
    </row>
    <row r="134" spans="53:56" x14ac:dyDescent="0.25">
      <c r="BA134" s="10" t="s">
        <v>456</v>
      </c>
      <c r="BB134" s="218" t="s">
        <v>485</v>
      </c>
    </row>
    <row r="135" spans="53:56" x14ac:dyDescent="0.25">
      <c r="BA135" s="218" t="s">
        <v>483</v>
      </c>
      <c r="BB135" s="218" t="s">
        <v>484</v>
      </c>
    </row>
    <row r="136" spans="53:56" x14ac:dyDescent="0.25">
      <c r="BA136" s="218" t="s">
        <v>481</v>
      </c>
      <c r="BB136" s="218" t="s">
        <v>482</v>
      </c>
    </row>
    <row r="137" spans="53:56" x14ac:dyDescent="0.25">
      <c r="BA137" s="218" t="s">
        <v>479</v>
      </c>
      <c r="BB137" s="218" t="s">
        <v>480</v>
      </c>
    </row>
    <row r="138" spans="53:56" x14ac:dyDescent="0.25">
      <c r="BA138" s="218" t="s">
        <v>477</v>
      </c>
      <c r="BB138" s="218" t="s">
        <v>478</v>
      </c>
    </row>
    <row r="139" spans="53:56" x14ac:dyDescent="0.25">
      <c r="BA139" s="10"/>
    </row>
  </sheetData>
  <sortState xmlns:xlrd2="http://schemas.microsoft.com/office/spreadsheetml/2017/richdata2" ref="AJ3:AJ15">
    <sortCondition ref="AJ4"/>
  </sortState>
  <pageMargins left="0.7" right="0.7" top="0.75" bottom="0.75" header="0.3" footer="0.3"/>
  <tableParts count="4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1" ma:contentTypeDescription="Create a new document." ma:contentTypeScope="" ma:versionID="a70f11154b18f048c585b068a8644878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0f531e67f1c0ad4a07f521cdc36fa91d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1F87D-9625-4CD7-B040-8049F1BA2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787A5D-8A19-41B4-8182-22C0F18F2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72332-D3A3-4EB4-89B5-A489501A7D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b7bfb68b-a3bb-4a28-a4e0-f34ef2d57dd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3ed7015c-3088-4573-a2b5-1c16df166ee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44</vt:i4>
      </vt:variant>
    </vt:vector>
  </HeadingPairs>
  <TitlesOfParts>
    <vt:vector size="46" baseType="lpstr">
      <vt:lpstr>Application Form</vt:lpstr>
      <vt:lpstr>Data Validation</vt:lpstr>
      <vt:lpstr>Body</vt:lpstr>
      <vt:lpstr>Brandy</vt:lpstr>
      <vt:lpstr>Canada</vt:lpstr>
      <vt:lpstr>Cava</vt:lpstr>
      <vt:lpstr>Certificate</vt:lpstr>
      <vt:lpstr>Champagne</vt:lpstr>
      <vt:lpstr>CM_Duties_Canada</vt:lpstr>
      <vt:lpstr>CM_Duties_Int</vt:lpstr>
      <vt:lpstr>Currency</vt:lpstr>
      <vt:lpstr>Duties</vt:lpstr>
      <vt:lpstr>Duties_Canada</vt:lpstr>
      <vt:lpstr>Duties_International</vt:lpstr>
      <vt:lpstr>Flavour</vt:lpstr>
      <vt:lpstr>Flavoured</vt:lpstr>
      <vt:lpstr>Fortified</vt:lpstr>
      <vt:lpstr>Fruit</vt:lpstr>
      <vt:lpstr>Gin</vt:lpstr>
      <vt:lpstr>International</vt:lpstr>
      <vt:lpstr>International_2</vt:lpstr>
      <vt:lpstr>Liqueur</vt:lpstr>
      <vt:lpstr>Madeira</vt:lpstr>
      <vt:lpstr>MBLL_Source_Point</vt:lpstr>
      <vt:lpstr>MiscSpirit</vt:lpstr>
      <vt:lpstr>Other</vt:lpstr>
      <vt:lpstr>Payee</vt:lpstr>
      <vt:lpstr>Port</vt:lpstr>
      <vt:lpstr>'Application Form'!Print_Area</vt:lpstr>
      <vt:lpstr>ProductType</vt:lpstr>
      <vt:lpstr>Prosecco</vt:lpstr>
      <vt:lpstr>Red</vt:lpstr>
      <vt:lpstr>Rosé</vt:lpstr>
      <vt:lpstr>Rum</vt:lpstr>
      <vt:lpstr>ShippingTerms</vt:lpstr>
      <vt:lpstr>Sparkling</vt:lpstr>
      <vt:lpstr>Spirit</vt:lpstr>
      <vt:lpstr>States</vt:lpstr>
      <vt:lpstr>Still</vt:lpstr>
      <vt:lpstr>Subtype</vt:lpstr>
      <vt:lpstr>Tequila</vt:lpstr>
      <vt:lpstr>U.S.A.</vt:lpstr>
      <vt:lpstr>Vodka</vt:lpstr>
      <vt:lpstr>Whisky</vt:lpstr>
      <vt:lpstr>White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Jocelyn Santiago</cp:lastModifiedBy>
  <cp:lastPrinted>2021-05-18T18:43:39Z</cp:lastPrinted>
  <dcterms:created xsi:type="dcterms:W3CDTF">2017-05-02T14:23:56Z</dcterms:created>
  <dcterms:modified xsi:type="dcterms:W3CDTF">2021-05-20T20:32:53Z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