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bllca-my.sharepoint.com/personal/edgar_navagonzalez_mbll_ca/Documents/Documents/SWS/Procedures/Operating Agreement - Guidelines OA - OG/NEW FORMS/SPOR/"/>
    </mc:Choice>
  </mc:AlternateContent>
  <xr:revisionPtr revIDLastSave="2951" documentId="8_{F0998D8A-40FF-435C-9D41-50FC77813FD3}" xr6:coauthVersionLast="47" xr6:coauthVersionMax="47" xr10:uidLastSave="{AFAAC896-4DC9-4A9B-ADB6-F4AEFBAF4395}"/>
  <workbookProtection workbookAlgorithmName="SHA-512" workbookHashValue="rfQpnvQ0u97LK9miH7BAbtdAA8P8j1FDmvpmu8umInzcbD/cD++1VbmYhMllkPFJnAa6sIgL+gogKnUInGRbTQ==" workbookSaltValue="LQMwpsxCbwWL3vYgly3S7Q==" workbookSpinCount="100000" lockStructure="1"/>
  <bookViews>
    <workbookView xWindow="-120" yWindow="-120" windowWidth="29040" windowHeight="15840" tabRatio="568" xr2:uid="{39B5E2CF-0CDA-460D-9486-236266BF6617}"/>
  </bookViews>
  <sheets>
    <sheet name="SWS SOF" sheetId="1" r:id="rId1"/>
    <sheet name="Data" sheetId="7" state="hidden" r:id="rId2"/>
  </sheets>
  <definedNames>
    <definedName name="Grape_Based_Spirit">Data!$K$3:$K$6</definedName>
    <definedName name="Grape_Based_Spirit_ST">Data!$N$3:$N$27</definedName>
    <definedName name="_xlnm.Print_Area" localSheetId="0">'SWS SOF'!$B$2:$U$51</definedName>
    <definedName name="Ready_to_Drink">Data!$L$3:$L$4</definedName>
    <definedName name="Ready_To_Drink_ST">Data!$O$3:$O$13</definedName>
    <definedName name="Wine">Data!$J$3:$J$11</definedName>
    <definedName name="Wine_ST">Data!$M$3:$M$48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Q21" i="1"/>
  <c r="AQ48" i="1" s="1"/>
  <c r="AX50" i="1"/>
  <c r="AV50" i="1"/>
  <c r="AT50" i="1"/>
  <c r="AP50" i="1"/>
  <c r="T50" i="1"/>
  <c r="AX49" i="1"/>
  <c r="AV49" i="1"/>
  <c r="AT49" i="1"/>
  <c r="AP49" i="1"/>
  <c r="T49" i="1"/>
  <c r="AX48" i="1"/>
  <c r="AV48" i="1"/>
  <c r="AT48" i="1"/>
  <c r="AP48" i="1"/>
  <c r="T48" i="1"/>
  <c r="AX47" i="1"/>
  <c r="AV47" i="1"/>
  <c r="AT47" i="1"/>
  <c r="AP47" i="1"/>
  <c r="T47" i="1"/>
  <c r="AX46" i="1"/>
  <c r="AV46" i="1"/>
  <c r="AT46" i="1"/>
  <c r="AP46" i="1"/>
  <c r="T46" i="1"/>
  <c r="AX45" i="1"/>
  <c r="AV45" i="1"/>
  <c r="AT45" i="1"/>
  <c r="AP45" i="1"/>
  <c r="T45" i="1"/>
  <c r="AX44" i="1"/>
  <c r="AV44" i="1"/>
  <c r="AT44" i="1"/>
  <c r="AP44" i="1"/>
  <c r="T44" i="1"/>
  <c r="AX43" i="1"/>
  <c r="AV43" i="1"/>
  <c r="AT43" i="1"/>
  <c r="AP43" i="1"/>
  <c r="T43" i="1"/>
  <c r="AX42" i="1"/>
  <c r="AV42" i="1"/>
  <c r="AT42" i="1"/>
  <c r="AP42" i="1"/>
  <c r="T42" i="1"/>
  <c r="AX41" i="1"/>
  <c r="AV41" i="1"/>
  <c r="AT41" i="1"/>
  <c r="AP41" i="1"/>
  <c r="T41" i="1"/>
  <c r="AX40" i="1"/>
  <c r="AV40" i="1"/>
  <c r="AT40" i="1"/>
  <c r="AP40" i="1"/>
  <c r="T40" i="1"/>
  <c r="AX39" i="1"/>
  <c r="AV39" i="1"/>
  <c r="AT39" i="1"/>
  <c r="AP39" i="1"/>
  <c r="T39" i="1"/>
  <c r="AX38" i="1"/>
  <c r="AV38" i="1"/>
  <c r="AT38" i="1"/>
  <c r="AP38" i="1"/>
  <c r="T38" i="1"/>
  <c r="AX37" i="1"/>
  <c r="AV37" i="1"/>
  <c r="AT37" i="1"/>
  <c r="AP37" i="1"/>
  <c r="T37" i="1"/>
  <c r="AX36" i="1"/>
  <c r="AV36" i="1"/>
  <c r="AT36" i="1"/>
  <c r="AP36" i="1"/>
  <c r="T36" i="1"/>
  <c r="AX35" i="1"/>
  <c r="AV35" i="1"/>
  <c r="AT35" i="1"/>
  <c r="AP35" i="1"/>
  <c r="T35" i="1"/>
  <c r="AX34" i="1"/>
  <c r="AV34" i="1"/>
  <c r="AT34" i="1"/>
  <c r="AP34" i="1"/>
  <c r="T34" i="1"/>
  <c r="AX33" i="1"/>
  <c r="AV33" i="1"/>
  <c r="AT33" i="1"/>
  <c r="AP33" i="1"/>
  <c r="T33" i="1"/>
  <c r="AX32" i="1"/>
  <c r="AV32" i="1"/>
  <c r="AT32" i="1"/>
  <c r="AP32" i="1"/>
  <c r="T32" i="1"/>
  <c r="AX31" i="1"/>
  <c r="AV31" i="1"/>
  <c r="AT31" i="1"/>
  <c r="AP31" i="1"/>
  <c r="T31" i="1"/>
  <c r="AX30" i="1"/>
  <c r="AV30" i="1"/>
  <c r="AT30" i="1"/>
  <c r="AP30" i="1"/>
  <c r="T30" i="1"/>
  <c r="AX29" i="1"/>
  <c r="AV29" i="1"/>
  <c r="AT29" i="1"/>
  <c r="AP29" i="1"/>
  <c r="T29" i="1"/>
  <c r="AX28" i="1"/>
  <c r="AV28" i="1"/>
  <c r="AT28" i="1"/>
  <c r="AP28" i="1"/>
  <c r="T28" i="1"/>
  <c r="AX27" i="1"/>
  <c r="AV27" i="1"/>
  <c r="AT27" i="1"/>
  <c r="AP27" i="1"/>
  <c r="T27" i="1"/>
  <c r="AX26" i="1"/>
  <c r="AV26" i="1"/>
  <c r="AT26" i="1"/>
  <c r="AP26" i="1"/>
  <c r="T26" i="1"/>
  <c r="AX25" i="1"/>
  <c r="AV25" i="1"/>
  <c r="AT25" i="1"/>
  <c r="AP25" i="1"/>
  <c r="T25" i="1"/>
  <c r="AX24" i="1"/>
  <c r="AV24" i="1"/>
  <c r="AT24" i="1"/>
  <c r="AP24" i="1"/>
  <c r="T24" i="1"/>
  <c r="AX23" i="1"/>
  <c r="AV23" i="1"/>
  <c r="AT23" i="1"/>
  <c r="AP23" i="1"/>
  <c r="T23" i="1"/>
  <c r="AX22" i="1"/>
  <c r="AV22" i="1"/>
  <c r="AT22" i="1"/>
  <c r="AP22" i="1"/>
  <c r="T22" i="1"/>
  <c r="AQ50" i="1" l="1"/>
  <c r="AQ23" i="1"/>
  <c r="AQ33" i="1"/>
  <c r="AQ49" i="1"/>
  <c r="AQ25" i="1"/>
  <c r="AQ26" i="1"/>
  <c r="AQ27" i="1"/>
  <c r="AQ34" i="1"/>
  <c r="AQ41" i="1"/>
  <c r="AQ42" i="1"/>
  <c r="AQ43" i="1"/>
  <c r="AQ28" i="1"/>
  <c r="AQ36" i="1"/>
  <c r="AQ44" i="1"/>
  <c r="AQ29" i="1"/>
  <c r="AQ37" i="1"/>
  <c r="AQ45" i="1"/>
  <c r="AQ22" i="1"/>
  <c r="AQ30" i="1"/>
  <c r="AQ38" i="1"/>
  <c r="AQ46" i="1"/>
  <c r="AQ35" i="1"/>
  <c r="AQ31" i="1"/>
  <c r="AQ39" i="1"/>
  <c r="AQ47" i="1"/>
  <c r="AQ24" i="1"/>
  <c r="AQ32" i="1"/>
  <c r="AQ40" i="1"/>
  <c r="AP21" i="1"/>
  <c r="V20" i="1"/>
  <c r="AM20" i="1"/>
  <c r="AJ20" i="1"/>
  <c r="AG20" i="1"/>
  <c r="AE20" i="1"/>
  <c r="AD20" i="1"/>
  <c r="AB20" i="1"/>
  <c r="Z20" i="1"/>
  <c r="AX21" i="1" l="1"/>
  <c r="AV21" i="1" l="1"/>
  <c r="AT21" i="1"/>
  <c r="T21" i="1" l="1"/>
  <c r="T51" i="1" s="1"/>
</calcChain>
</file>

<file path=xl/sharedStrings.xml><?xml version="1.0" encoding="utf-8"?>
<sst xmlns="http://schemas.openxmlformats.org/spreadsheetml/2006/main" count="287" uniqueCount="275">
  <si>
    <t>Supplier:</t>
  </si>
  <si>
    <t>Date:</t>
  </si>
  <si>
    <t>Reference Number:</t>
  </si>
  <si>
    <t>Agent:</t>
  </si>
  <si>
    <t>Ship Point:</t>
  </si>
  <si>
    <t>Duty Type:</t>
  </si>
  <si>
    <t>Special Instructions:</t>
  </si>
  <si>
    <t>Approved Micro Producer:</t>
  </si>
  <si>
    <t>Item Number</t>
  </si>
  <si>
    <t>Status</t>
  </si>
  <si>
    <t>Product Description</t>
  </si>
  <si>
    <t>Vintage</t>
  </si>
  <si>
    <t>Cases Ordered</t>
  </si>
  <si>
    <t>Case Cost</t>
  </si>
  <si>
    <t>Currency:</t>
  </si>
  <si>
    <t>Certificate of Origin submitted:</t>
  </si>
  <si>
    <t>Specialty Wine Store Special Order Form</t>
  </si>
  <si>
    <t>Reference</t>
  </si>
  <si>
    <t>Purchase For Address No.</t>
  </si>
  <si>
    <t>Tr. UofM</t>
  </si>
  <si>
    <t>Purchase Order Placement:</t>
  </si>
  <si>
    <t>Cont. Size (mL)</t>
  </si>
  <si>
    <t>Units  per  Case</t>
  </si>
  <si>
    <r>
      <rPr>
        <sz val="10"/>
        <color theme="1"/>
        <rFont val="Calibri"/>
        <family val="2"/>
        <scheme val="minor"/>
      </rPr>
      <t>Eg.</t>
    </r>
    <r>
      <rPr>
        <i/>
        <sz val="10"/>
        <color theme="1"/>
        <rFont val="Calibri"/>
        <family val="2"/>
        <scheme val="minor"/>
      </rPr>
      <t xml:space="preserve"> W107 – 54321FR1  - Chateau Grapes – France</t>
    </r>
  </si>
  <si>
    <t xml:space="preserve">   SWS Special Order Form Guidelines:</t>
  </si>
  <si>
    <r>
      <rPr>
        <sz val="11"/>
        <color theme="1"/>
        <rFont val="Calibri"/>
        <family val="2"/>
        <scheme val="minor"/>
      </rPr>
      <t xml:space="preserve">     - Submit completed application to: 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u/>
        <sz val="11"/>
        <color theme="1"/>
        <rFont val="Calibri"/>
        <family val="2"/>
        <scheme val="minor"/>
      </rPr>
      <t>swssupport@mbll.ca</t>
    </r>
  </si>
  <si>
    <t xml:space="preserve">          “W10X - Order Reference Number - Product Name or Producer Name - Ship Point”</t>
  </si>
  <si>
    <t>Description 1</t>
  </si>
  <si>
    <t>Store Number &amp; Name:</t>
  </si>
  <si>
    <t>102 - Ellement Wine &amp; Spirits</t>
  </si>
  <si>
    <t>103 - Kenaston Wine Market</t>
  </si>
  <si>
    <t>104 - La Boutique Del Vino</t>
  </si>
  <si>
    <t>105 - Calabria Market &amp; Deli</t>
  </si>
  <si>
    <t>101 - G.J. Andrews Food &amp; Wine</t>
  </si>
  <si>
    <t xml:space="preserve">106 - The Pourium </t>
  </si>
  <si>
    <t>109 - The Winehouse Inc</t>
  </si>
  <si>
    <t>108 - Jones &amp; Company Wine Merch</t>
  </si>
  <si>
    <t>Customs</t>
  </si>
  <si>
    <t>Duty Paid</t>
  </si>
  <si>
    <t>Excise</t>
  </si>
  <si>
    <t>CAD</t>
  </si>
  <si>
    <t>USD</t>
  </si>
  <si>
    <t>EUR</t>
  </si>
  <si>
    <t>GBP</t>
  </si>
  <si>
    <t>AUD</t>
  </si>
  <si>
    <t>NZD</t>
  </si>
  <si>
    <t>ZAR</t>
  </si>
  <si>
    <t>OTHER</t>
  </si>
  <si>
    <t>Yes</t>
  </si>
  <si>
    <t>No</t>
  </si>
  <si>
    <r>
      <rPr>
        <sz val="11"/>
        <color theme="2" tint="-0.249977111117893"/>
        <rFont val="Calibri"/>
        <family val="2"/>
        <scheme val="minor"/>
      </rPr>
      <t>Application Date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(mm/dd/yyy)</t>
    </r>
  </si>
  <si>
    <r>
      <rPr>
        <sz val="11"/>
        <color theme="2" tint="-0.249977111117893"/>
        <rFont val="Calibri"/>
        <family val="2"/>
        <scheme val="minor"/>
      </rPr>
      <t>Quantity Ordered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(Cases)</t>
    </r>
  </si>
  <si>
    <r>
      <rPr>
        <sz val="11"/>
        <color theme="2" tint="-0.249977111117893"/>
        <rFont val="Calibri"/>
        <family val="2"/>
        <scheme val="minor"/>
      </rPr>
      <t>Description 2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(add VINTAGE)</t>
    </r>
  </si>
  <si>
    <t>Item Category:</t>
  </si>
  <si>
    <t>Wine</t>
  </si>
  <si>
    <t>Ready to Drink</t>
  </si>
  <si>
    <t>Grape Based Spirit</t>
  </si>
  <si>
    <t>Ciders</t>
  </si>
  <si>
    <t>Misc. Spirit</t>
  </si>
  <si>
    <t>RTD - Wine Based</t>
  </si>
  <si>
    <t>Liqueur</t>
  </si>
  <si>
    <t>Sparkling Wine</t>
  </si>
  <si>
    <t>Flavoured Wines</t>
  </si>
  <si>
    <t>Fortified Wines</t>
  </si>
  <si>
    <t>Fruit Wines</t>
  </si>
  <si>
    <t>Icewine</t>
  </si>
  <si>
    <t>Mead</t>
  </si>
  <si>
    <t>Miscellaneous Spirit</t>
  </si>
  <si>
    <t>Brandy</t>
  </si>
  <si>
    <t>Vodka</t>
  </si>
  <si>
    <t>Table Wine - Red</t>
  </si>
  <si>
    <t>Table Wine - Rose/Blush</t>
  </si>
  <si>
    <t>Table Wine - White</t>
  </si>
  <si>
    <t>Wine (subtype):</t>
  </si>
  <si>
    <t>Grape Based Spirit  (subtype):</t>
  </si>
  <si>
    <t>Ready to Drink  (subtype):</t>
  </si>
  <si>
    <t>Barbera</t>
  </si>
  <si>
    <t>Apera</t>
  </si>
  <si>
    <t>Carmenere</t>
  </si>
  <si>
    <t>Cabernet Franc</t>
  </si>
  <si>
    <t>Cabernet Sauvignon</t>
  </si>
  <si>
    <t>Chardonnay</t>
  </si>
  <si>
    <t>Champagne</t>
  </si>
  <si>
    <t>Chenin Blanc</t>
  </si>
  <si>
    <t>Colombard</t>
  </si>
  <si>
    <t>Fruit</t>
  </si>
  <si>
    <t>Flavoured</t>
  </si>
  <si>
    <t>Gamay</t>
  </si>
  <si>
    <t>Gewurztraminer</t>
  </si>
  <si>
    <t>Grenache</t>
  </si>
  <si>
    <t>Madeira</t>
  </si>
  <si>
    <t>Malbec</t>
  </si>
  <si>
    <t>Merlot</t>
  </si>
  <si>
    <t>Miscellaneous Wine</t>
  </si>
  <si>
    <t>Muscat</t>
  </si>
  <si>
    <t>Nebbiolo</t>
  </si>
  <si>
    <t>Pinot Blanc</t>
  </si>
  <si>
    <t>Pinot Gris</t>
  </si>
  <si>
    <t>Pinot Noir</t>
  </si>
  <si>
    <t>Pinotage</t>
  </si>
  <si>
    <t>Port</t>
  </si>
  <si>
    <t>Ruby</t>
  </si>
  <si>
    <t>Tawny</t>
  </si>
  <si>
    <t>Riesling</t>
  </si>
  <si>
    <t>Sangiovese</t>
  </si>
  <si>
    <t>Sauvignon Blanc</t>
  </si>
  <si>
    <t>Semillon</t>
  </si>
  <si>
    <t>Sherry</t>
  </si>
  <si>
    <t>Sparkling Other</t>
  </si>
  <si>
    <t>Sparkling Prosecco</t>
  </si>
  <si>
    <t>Sparkling Cava</t>
  </si>
  <si>
    <t>Shiraz/Syrah</t>
  </si>
  <si>
    <t>Tempranillo</t>
  </si>
  <si>
    <t>Torrontes</t>
  </si>
  <si>
    <t>Vermouth</t>
  </si>
  <si>
    <t>Vidal</t>
  </si>
  <si>
    <t>Viognier</t>
  </si>
  <si>
    <t>Zinfandel</t>
  </si>
  <si>
    <t>Varietal blend</t>
  </si>
  <si>
    <t>Generic blend</t>
  </si>
  <si>
    <t>Armagnac</t>
  </si>
  <si>
    <t>Cognac</t>
  </si>
  <si>
    <t>Amaretto</t>
  </si>
  <si>
    <t>Apricot</t>
  </si>
  <si>
    <t>Banana</t>
  </si>
  <si>
    <t>Cherry</t>
  </si>
  <si>
    <t>Chocolate</t>
  </si>
  <si>
    <t>Coconut</t>
  </si>
  <si>
    <t>Coffee</t>
  </si>
  <si>
    <t>Cream</t>
  </si>
  <si>
    <t>Herbal</t>
  </si>
  <si>
    <t>Licorice/Anise</t>
  </si>
  <si>
    <t>Mint</t>
  </si>
  <si>
    <t>Miscellaneous Fruit</t>
  </si>
  <si>
    <t>Miscellaneous Flavour</t>
  </si>
  <si>
    <t>Nut</t>
  </si>
  <si>
    <t>Orange</t>
  </si>
  <si>
    <t>Peach</t>
  </si>
  <si>
    <t>Pear</t>
  </si>
  <si>
    <t>Raspberry</t>
  </si>
  <si>
    <t>Strawberry</t>
  </si>
  <si>
    <t>Regular Vodka</t>
  </si>
  <si>
    <t>Flavoured Vodka</t>
  </si>
  <si>
    <t>Cider-Apple</t>
  </si>
  <si>
    <t>Cider-Flavoured</t>
  </si>
  <si>
    <t>Cider-Pear</t>
  </si>
  <si>
    <t>Coolers</t>
  </si>
  <si>
    <t>Cocktails</t>
  </si>
  <si>
    <t>Seltzers</t>
  </si>
  <si>
    <t>Freezer Pouch</t>
  </si>
  <si>
    <t>Sodas</t>
  </si>
  <si>
    <t>Teas</t>
  </si>
  <si>
    <t>Other</t>
  </si>
  <si>
    <t>Wine (type):</t>
  </si>
  <si>
    <t>Grape Based Spirit (type):</t>
  </si>
  <si>
    <t>Ready to Drink (type):</t>
  </si>
  <si>
    <t>Container Type:</t>
  </si>
  <si>
    <t xml:space="preserve">Bottle </t>
  </si>
  <si>
    <t xml:space="preserve">Can </t>
  </si>
  <si>
    <t>Tetra</t>
  </si>
  <si>
    <t>Bag in Box</t>
  </si>
  <si>
    <t>Keg</t>
  </si>
  <si>
    <t>Pet</t>
  </si>
  <si>
    <t>Country of Origin:</t>
  </si>
  <si>
    <t>Antigua &amp; Barbuda</t>
  </si>
  <si>
    <t>Argentina</t>
  </si>
  <si>
    <t>Austria</t>
  </si>
  <si>
    <t>Australia</t>
  </si>
  <si>
    <t>Bosnia</t>
  </si>
  <si>
    <t>Barbados</t>
  </si>
  <si>
    <t>Belgium</t>
  </si>
  <si>
    <t>Bulgaria</t>
  </si>
  <si>
    <t>Bermuda</t>
  </si>
  <si>
    <t>Brazil</t>
  </si>
  <si>
    <t>Bahamas</t>
  </si>
  <si>
    <t>Belize</t>
  </si>
  <si>
    <t>Canada</t>
  </si>
  <si>
    <t>Switzerland</t>
  </si>
  <si>
    <t>Chile</t>
  </si>
  <si>
    <t>China</t>
  </si>
  <si>
    <t>Colombia</t>
  </si>
  <si>
    <t>Cuba</t>
  </si>
  <si>
    <t>Cyprus</t>
  </si>
  <si>
    <t>Czech Republic</t>
  </si>
  <si>
    <t>Germany</t>
  </si>
  <si>
    <t>Denmark</t>
  </si>
  <si>
    <t>Dominican Republic</t>
  </si>
  <si>
    <t>Algeria</t>
  </si>
  <si>
    <t>Estonia</t>
  </si>
  <si>
    <t>Spain</t>
  </si>
  <si>
    <t>Ethiopia</t>
  </si>
  <si>
    <t>Finland</t>
  </si>
  <si>
    <t>Fiji</t>
  </si>
  <si>
    <t>France</t>
  </si>
  <si>
    <t>United Kingdom</t>
  </si>
  <si>
    <t>Georgia</t>
  </si>
  <si>
    <t>Greece</t>
  </si>
  <si>
    <t>Guatemala</t>
  </si>
  <si>
    <t>Guyana</t>
  </si>
  <si>
    <t>Hong Kong</t>
  </si>
  <si>
    <t>Croatia</t>
  </si>
  <si>
    <t>Haiti</t>
  </si>
  <si>
    <t>Hungary</t>
  </si>
  <si>
    <t>Ireland</t>
  </si>
  <si>
    <t>Israel</t>
  </si>
  <si>
    <t>India</t>
  </si>
  <si>
    <t>Iceland</t>
  </si>
  <si>
    <t>Italy</t>
  </si>
  <si>
    <t>Jamaica</t>
  </si>
  <si>
    <t>Japan</t>
  </si>
  <si>
    <t>Kenya</t>
  </si>
  <si>
    <t>Saint Kitts and Nevis</t>
  </si>
  <si>
    <t>South Korea</t>
  </si>
  <si>
    <t>Kazakhstan</t>
  </si>
  <si>
    <t>Laos</t>
  </si>
  <si>
    <t>Lebanon</t>
  </si>
  <si>
    <t>Saint Lucia</t>
  </si>
  <si>
    <t>Lithuania</t>
  </si>
  <si>
    <t>Latvia</t>
  </si>
  <si>
    <t>Morocco</t>
  </si>
  <si>
    <t>Republic of Moldova</t>
  </si>
  <si>
    <t>Macedonia</t>
  </si>
  <si>
    <t>Martinique</t>
  </si>
  <si>
    <t>Mauritius</t>
  </si>
  <si>
    <t>Mexico</t>
  </si>
  <si>
    <t>Nicaragua</t>
  </si>
  <si>
    <t>Netherlands</t>
  </si>
  <si>
    <t>Norway</t>
  </si>
  <si>
    <t>New Zealand</t>
  </si>
  <si>
    <t>Panama</t>
  </si>
  <si>
    <t>Peru</t>
  </si>
  <si>
    <t>Philippines</t>
  </si>
  <si>
    <t>Poland</t>
  </si>
  <si>
    <t>Puerto Rico</t>
  </si>
  <si>
    <t>Portugal</t>
  </si>
  <si>
    <t>Romania</t>
  </si>
  <si>
    <t>Serbia &amp; Montenegro</t>
  </si>
  <si>
    <t>Russia</t>
  </si>
  <si>
    <t>Sweden</t>
  </si>
  <si>
    <t>Singapore</t>
  </si>
  <si>
    <t>Slovenia</t>
  </si>
  <si>
    <t>Slovakia</t>
  </si>
  <si>
    <t>Skirts</t>
  </si>
  <si>
    <t>Sri Lanka</t>
  </si>
  <si>
    <t>El Salvador</t>
  </si>
  <si>
    <t>Syria</t>
  </si>
  <si>
    <t>Thailand</t>
  </si>
  <si>
    <t>Tunisia</t>
  </si>
  <si>
    <t>Turkey</t>
  </si>
  <si>
    <t>Trinidad and Tobago</t>
  </si>
  <si>
    <t>Taiwan</t>
  </si>
  <si>
    <t>Ukraine</t>
  </si>
  <si>
    <t>USA</t>
  </si>
  <si>
    <t>Uruguay</t>
  </si>
  <si>
    <t>Venezuela</t>
  </si>
  <si>
    <t>Virgin Islands, British</t>
  </si>
  <si>
    <t>Virgin Islands, US</t>
  </si>
  <si>
    <t>Vietnam</t>
  </si>
  <si>
    <t>West Indies</t>
  </si>
  <si>
    <t>South Africa</t>
  </si>
  <si>
    <t>Zimbabwe</t>
  </si>
  <si>
    <t>Order Status:</t>
  </si>
  <si>
    <t>New</t>
  </si>
  <si>
    <t>Reorder</t>
  </si>
  <si>
    <t>Reorder New Attrib</t>
  </si>
  <si>
    <t>SCC Number              (14 digits)</t>
  </si>
  <si>
    <t>mm/dd/yyyy</t>
  </si>
  <si>
    <t>Extended Cost</t>
  </si>
  <si>
    <t>UPC Number              (8, 12, or 13 digits)</t>
  </si>
  <si>
    <t>SWS SPOR V.2025.01.01</t>
  </si>
  <si>
    <r>
      <t xml:space="preserve">     - For "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>" products fill in the section that will appear below</t>
    </r>
  </si>
  <si>
    <t xml:space="preserve">     - Email Subject must have the following format:</t>
  </si>
  <si>
    <t>V.2025.01</t>
  </si>
  <si>
    <t>Organic Certificate:</t>
  </si>
  <si>
    <t>Certificate of Origin: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</si>
</sst>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\/dd\/yyyy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2" borderId="2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0" xfId="0" applyFill="1" applyBorder="1"/>
    <xf numFmtId="0" fontId="2" fillId="2" borderId="3" xfId="0" applyFont="1" applyFill="1" applyBorder="1"/>
    <xf numFmtId="0" fontId="3" fillId="2" borderId="11" xfId="0" applyFont="1" applyFill="1" applyBorder="1"/>
    <xf numFmtId="0" fontId="3" fillId="2" borderId="0" xfId="0" applyFont="1" applyFill="1" applyBorder="1"/>
    <xf numFmtId="0" fontId="3" fillId="2" borderId="12" xfId="0" applyFont="1" applyFill="1" applyBorder="1"/>
    <xf numFmtId="0" fontId="5" fillId="2" borderId="0" xfId="0" applyFont="1" applyFill="1" applyBorder="1"/>
    <xf numFmtId="0" fontId="3" fillId="0" borderId="0" xfId="0" applyFont="1" applyFill="1" applyBorder="1"/>
    <xf numFmtId="0" fontId="3" fillId="2" borderId="11" xfId="0" quotePrefix="1" applyFont="1" applyFill="1" applyBorder="1"/>
    <xf numFmtId="0" fontId="0" fillId="2" borderId="11" xfId="0" quotePrefix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/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/>
    </xf>
    <xf numFmtId="0" fontId="12" fillId="0" borderId="0" xfId="0" applyFont="1"/>
    <xf numFmtId="1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8" xfId="0" applyFill="1" applyBorder="1"/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3" fillId="0" borderId="0" xfId="0" applyFont="1"/>
    <xf numFmtId="0" fontId="7" fillId="0" borderId="0" xfId="0" applyFont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5" xfId="0" applyNumberFormat="1" applyBorder="1" applyAlignment="1" applyProtection="1">
      <alignment horizontal="left" vertical="center"/>
      <protection locked="0"/>
    </xf>
    <xf numFmtId="0" fontId="0" fillId="0" borderId="6" xfId="0" applyNumberFormat="1" applyBorder="1" applyAlignment="1" applyProtection="1">
      <alignment horizontal="left" vertical="center"/>
      <protection locked="0"/>
    </xf>
    <xf numFmtId="0" fontId="0" fillId="0" borderId="7" xfId="0" applyNumberFormat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49" fontId="0" fillId="0" borderId="5" xfId="0" applyNumberForma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3" borderId="5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173844</xdr:colOff>
      <xdr:row>1</xdr:row>
      <xdr:rowOff>47625</xdr:rowOff>
    </xdr:from>
    <xdr:to>
      <xdr:col>2</xdr:col>
      <xdr:colOff>400050</xdr:colOff>
      <xdr:row>3</xdr:row>
      <xdr:rowOff>68222</xdr:rowOff>
    </xdr:to>
    <xdr:pic>
      <xdr:nvPicPr>
        <xdr:cNvPr id="2" name="Picture 1" descr="Manitoba Liquor &amp; Lotteries Corporation - Wikipedia">
          <a:extLst>
            <a:ext uri="{FF2B5EF4-FFF2-40B4-BE49-F238E27FC236}">
              <a16:creationId xmlns:a16="http://schemas.microsoft.com/office/drawing/2014/main" id="{5410CFD3-9E53-7819-567C-4A02CFDE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44" y="238125"/>
          <a:ext cx="807231" cy="401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EEFCC-D406-4334-B9F7-DC24DFC032DC}">
  <sheetPr>
    <pageSetUpPr fitToPage="1"/>
  </sheetPr>
  <dimension ref="A1:AY52"/>
  <sheetViews>
    <sheetView showGridLines="0" tabSelected="1" topLeftCell="B1" zoomScaleNormal="100" workbookViewId="0">
      <selection activeCell="E8" sqref="E8:H8"/>
    </sheetView>
  </sheetViews>
  <sheetFormatPr defaultColWidth="0" defaultRowHeight="15" zeroHeight="1" x14ac:dyDescent="0.25"/>
  <cols>
    <col min="1" max="1" width="1.7109375" customWidth="1"/>
    <col min="2" max="40" width="8.7109375" customWidth="1"/>
    <col min="41" max="41" width="1.7109375" customWidth="1"/>
    <col min="42" max="51" width="14.28515625" hidden="1"/>
    <col min="52" max="16384" width="9.140625" hidden="1"/>
  </cols>
  <sheetData>
    <row r="1" spans="1:42" x14ac:dyDescent="0.25">
      <c r="A1" s="42"/>
    </row>
    <row r="2" spans="1:42" ht="15" customHeight="1" x14ac:dyDescent="0.25">
      <c r="B2" s="52" t="s">
        <v>16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  <c r="AN2" s="43" t="s">
        <v>272</v>
      </c>
      <c r="AP2" s="32" t="s">
        <v>269</v>
      </c>
    </row>
    <row r="3" spans="1:42" ht="15" customHeight="1" x14ac:dyDescent="0.25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/>
    </row>
    <row r="4" spans="1:42" ht="15" customHeight="1" x14ac:dyDescent="0.25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</row>
    <row r="5" spans="1:42" ht="3" customHeight="1" x14ac:dyDescent="0.25"/>
    <row r="6" spans="1:42" x14ac:dyDescent="0.25">
      <c r="V6" s="9" t="s">
        <v>24</v>
      </c>
      <c r="W6" s="5"/>
      <c r="X6" s="5"/>
      <c r="Y6" s="5"/>
      <c r="Z6" s="5"/>
      <c r="AA6" s="5"/>
      <c r="AB6" s="5"/>
      <c r="AC6" s="5"/>
      <c r="AD6" s="5"/>
      <c r="AE6" s="6"/>
    </row>
    <row r="7" spans="1:42" ht="3" customHeight="1" x14ac:dyDescent="0.25">
      <c r="V7" s="10"/>
      <c r="W7" s="11"/>
      <c r="X7" s="11"/>
      <c r="Y7" s="11"/>
      <c r="Z7" s="11"/>
      <c r="AA7" s="11"/>
      <c r="AB7" s="11"/>
      <c r="AC7" s="11"/>
      <c r="AD7" s="11"/>
      <c r="AE7" s="12"/>
    </row>
    <row r="8" spans="1:42" x14ac:dyDescent="0.25">
      <c r="B8" s="74" t="s">
        <v>28</v>
      </c>
      <c r="C8" s="74"/>
      <c r="D8" s="74"/>
      <c r="E8" s="61"/>
      <c r="F8" s="62"/>
      <c r="G8" s="62"/>
      <c r="H8" s="63"/>
      <c r="I8" s="4"/>
      <c r="J8" s="74" t="s">
        <v>0</v>
      </c>
      <c r="K8" s="74"/>
      <c r="L8" s="49"/>
      <c r="M8" s="50"/>
      <c r="N8" s="50"/>
      <c r="O8" s="51"/>
      <c r="P8" s="4"/>
      <c r="Q8" s="18" t="s">
        <v>1</v>
      </c>
      <c r="R8" s="72"/>
      <c r="S8" s="73"/>
      <c r="T8" s="4"/>
      <c r="V8" s="15" t="s">
        <v>25</v>
      </c>
      <c r="W8" s="8"/>
      <c r="X8" s="8"/>
      <c r="Y8" s="11"/>
      <c r="Z8" s="11"/>
      <c r="AA8" s="11"/>
      <c r="AB8" s="11"/>
      <c r="AC8" s="11"/>
      <c r="AD8" s="11"/>
      <c r="AE8" s="12"/>
    </row>
    <row r="9" spans="1:42" ht="3" customHeight="1" x14ac:dyDescent="0.25">
      <c r="V9" s="7"/>
      <c r="W9" s="8"/>
      <c r="X9" s="8"/>
      <c r="Y9" s="11"/>
      <c r="Z9" s="11"/>
      <c r="AA9" s="11"/>
      <c r="AB9" s="11"/>
      <c r="AC9" s="11"/>
      <c r="AD9" s="11"/>
      <c r="AE9" s="12"/>
    </row>
    <row r="10" spans="1:42" x14ac:dyDescent="0.25">
      <c r="B10" s="74" t="s">
        <v>2</v>
      </c>
      <c r="C10" s="74"/>
      <c r="D10" s="74"/>
      <c r="E10" s="61"/>
      <c r="F10" s="62"/>
      <c r="G10" s="62"/>
      <c r="H10" s="63"/>
      <c r="I10" s="4"/>
      <c r="J10" s="74" t="s">
        <v>3</v>
      </c>
      <c r="K10" s="74"/>
      <c r="L10" s="49"/>
      <c r="M10" s="50"/>
      <c r="N10" s="50"/>
      <c r="O10" s="51"/>
      <c r="P10" s="4"/>
      <c r="Q10" s="4"/>
      <c r="R10" s="86" t="s">
        <v>266</v>
      </c>
      <c r="S10" s="86"/>
      <c r="T10" s="4"/>
      <c r="V10" s="16" t="s">
        <v>271</v>
      </c>
      <c r="W10" s="11"/>
      <c r="X10" s="8"/>
      <c r="Y10" s="11"/>
      <c r="Z10" s="11"/>
      <c r="AA10" s="11"/>
      <c r="AB10" s="11"/>
      <c r="AC10" s="11"/>
      <c r="AD10" s="11"/>
      <c r="AE10" s="12"/>
    </row>
    <row r="11" spans="1:42" ht="3" customHeight="1" x14ac:dyDescent="0.25">
      <c r="V11" s="10"/>
      <c r="W11" s="11"/>
      <c r="X11" s="8"/>
      <c r="Y11" s="11"/>
      <c r="Z11" s="11"/>
      <c r="AA11" s="11"/>
      <c r="AB11" s="11"/>
      <c r="AC11" s="11"/>
      <c r="AD11" s="11"/>
      <c r="AE11" s="12"/>
    </row>
    <row r="12" spans="1:42" x14ac:dyDescent="0.25">
      <c r="B12" s="4"/>
      <c r="C12" s="4"/>
      <c r="D12" s="4"/>
      <c r="E12" s="4"/>
      <c r="F12" s="4"/>
      <c r="G12" s="4"/>
      <c r="H12" s="4"/>
      <c r="I12" s="4"/>
      <c r="J12" s="74" t="s">
        <v>4</v>
      </c>
      <c r="K12" s="74"/>
      <c r="L12" s="49"/>
      <c r="M12" s="50"/>
      <c r="N12" s="50"/>
      <c r="O12" s="51"/>
      <c r="P12" s="4"/>
      <c r="Q12" s="4"/>
      <c r="R12" s="4"/>
      <c r="S12" s="4"/>
      <c r="T12" s="4"/>
      <c r="V12" s="10" t="s">
        <v>26</v>
      </c>
      <c r="W12" s="11"/>
      <c r="X12" s="8"/>
      <c r="Y12" s="11"/>
      <c r="Z12" s="11"/>
      <c r="AA12" s="11"/>
      <c r="AB12" s="11"/>
      <c r="AC12" s="11"/>
      <c r="AD12" s="11"/>
      <c r="AE12" s="12"/>
    </row>
    <row r="13" spans="1:42" ht="3" customHeight="1" x14ac:dyDescent="0.25">
      <c r="V13" s="10"/>
      <c r="W13" s="11"/>
      <c r="X13" s="8"/>
      <c r="Y13" s="11"/>
      <c r="Z13" s="11"/>
      <c r="AA13" s="11"/>
      <c r="AB13" s="11"/>
      <c r="AC13" s="11"/>
      <c r="AD13" s="11"/>
      <c r="AE13" s="12"/>
    </row>
    <row r="14" spans="1:42" x14ac:dyDescent="0.25">
      <c r="B14" s="74" t="s">
        <v>6</v>
      </c>
      <c r="C14" s="74"/>
      <c r="D14" s="74"/>
      <c r="E14" s="61"/>
      <c r="F14" s="62"/>
      <c r="G14" s="62"/>
      <c r="H14" s="63"/>
      <c r="I14" s="4"/>
      <c r="J14" s="74" t="s">
        <v>5</v>
      </c>
      <c r="K14" s="74"/>
      <c r="L14" s="61"/>
      <c r="M14" s="63"/>
      <c r="N14" s="4"/>
      <c r="P14" s="44" t="s">
        <v>274</v>
      </c>
      <c r="Q14" s="44"/>
      <c r="R14" s="44"/>
      <c r="S14" s="44"/>
      <c r="T14" s="37"/>
      <c r="V14" s="7"/>
      <c r="W14" s="13" t="s">
        <v>23</v>
      </c>
      <c r="X14" s="8"/>
      <c r="Y14" s="11"/>
      <c r="Z14" s="11"/>
      <c r="AA14" s="11"/>
      <c r="AB14" s="11"/>
      <c r="AC14" s="11"/>
      <c r="AD14" s="11"/>
      <c r="AE14" s="12"/>
    </row>
    <row r="15" spans="1:42" ht="3" customHeight="1" x14ac:dyDescent="0.25">
      <c r="V15" s="10"/>
      <c r="W15" s="11"/>
      <c r="X15" s="8"/>
      <c r="Y15" s="11"/>
      <c r="Z15" s="11"/>
      <c r="AA15" s="11"/>
      <c r="AB15" s="11"/>
      <c r="AC15" s="11"/>
      <c r="AD15" s="11"/>
      <c r="AE15" s="12"/>
    </row>
    <row r="16" spans="1:42" x14ac:dyDescent="0.25">
      <c r="B16" s="75"/>
      <c r="C16" s="76"/>
      <c r="D16" s="76"/>
      <c r="E16" s="76"/>
      <c r="F16" s="76"/>
      <c r="G16" s="76"/>
      <c r="H16" s="77"/>
      <c r="I16" s="4"/>
      <c r="J16" s="74" t="s">
        <v>14</v>
      </c>
      <c r="K16" s="74"/>
      <c r="L16" s="61"/>
      <c r="M16" s="63"/>
      <c r="N16" s="4"/>
      <c r="P16" s="44" t="s">
        <v>7</v>
      </c>
      <c r="Q16" s="44"/>
      <c r="R16" s="44"/>
      <c r="S16" s="44"/>
      <c r="T16" s="37"/>
      <c r="V16" s="16" t="s">
        <v>270</v>
      </c>
      <c r="W16" s="8"/>
      <c r="X16" s="8"/>
      <c r="Y16" s="8"/>
      <c r="Z16" s="8"/>
      <c r="AA16" s="8"/>
      <c r="AB16" s="8"/>
      <c r="AC16" s="8"/>
      <c r="AD16" s="8"/>
      <c r="AE16" s="39"/>
      <c r="AF16" s="14"/>
    </row>
    <row r="17" spans="1:50" ht="3" customHeight="1" x14ac:dyDescent="0.25">
      <c r="V17" s="40"/>
      <c r="W17" s="36"/>
      <c r="X17" s="36"/>
      <c r="Y17" s="36"/>
      <c r="Z17" s="36"/>
      <c r="AA17" s="36"/>
      <c r="AB17" s="36"/>
      <c r="AC17" s="36"/>
      <c r="AD17" s="36"/>
      <c r="AE17" s="38"/>
      <c r="AF17" s="14"/>
    </row>
    <row r="18" spans="1:50" x14ac:dyDescent="0.25">
      <c r="B18" s="1"/>
      <c r="C18" s="1"/>
      <c r="D18" s="1"/>
      <c r="E18" s="1"/>
      <c r="F18" s="1"/>
      <c r="G18" s="1"/>
      <c r="P18" s="44" t="s">
        <v>273</v>
      </c>
      <c r="Q18" s="44"/>
      <c r="R18" s="44"/>
      <c r="S18" s="44"/>
      <c r="T18" s="37"/>
    </row>
    <row r="19" spans="1:50" x14ac:dyDescent="0.25">
      <c r="V19" s="81" t="str">
        <f>IF(SUM(COUNTIFS($B$21:$C$50,"New"),COUNTIFS($B$21:$C$50,"Reorder New Attrib"))&lt;&gt;0,"New:","")</f>
        <v/>
      </c>
      <c r="W19" s="81"/>
      <c r="X19" s="81"/>
      <c r="Y19" s="81"/>
      <c r="Z19" s="81"/>
      <c r="AA19" s="81"/>
      <c r="AB19" s="81"/>
      <c r="AC19" s="81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P19" s="79" t="s">
        <v>20</v>
      </c>
      <c r="AQ19" s="79"/>
    </row>
    <row r="20" spans="1:50" ht="45" x14ac:dyDescent="0.25">
      <c r="B20" s="68" t="s">
        <v>9</v>
      </c>
      <c r="C20" s="68"/>
      <c r="D20" s="68" t="s">
        <v>8</v>
      </c>
      <c r="E20" s="68"/>
      <c r="F20" s="68" t="s">
        <v>10</v>
      </c>
      <c r="G20" s="68"/>
      <c r="H20" s="68"/>
      <c r="I20" s="68"/>
      <c r="J20" s="17" t="s">
        <v>11</v>
      </c>
      <c r="K20" s="68" t="s">
        <v>268</v>
      </c>
      <c r="L20" s="68"/>
      <c r="M20" s="68" t="s">
        <v>265</v>
      </c>
      <c r="N20" s="68"/>
      <c r="O20" s="17" t="s">
        <v>21</v>
      </c>
      <c r="P20" s="17" t="s">
        <v>22</v>
      </c>
      <c r="Q20" s="17" t="s">
        <v>12</v>
      </c>
      <c r="R20" s="68" t="s">
        <v>13</v>
      </c>
      <c r="S20" s="68"/>
      <c r="T20" s="68" t="s">
        <v>267</v>
      </c>
      <c r="U20" s="68"/>
      <c r="V20" s="80" t="str">
        <f>IF(SUM(COUNTIFS($B$21:$C$50,"New"),COUNTIFS($B$21:$C$50,"Reorder New Attrib"))&lt;&gt;0,"Producer","")</f>
        <v/>
      </c>
      <c r="W20" s="80"/>
      <c r="X20" s="80"/>
      <c r="Y20" s="80"/>
      <c r="Z20" s="80" t="str">
        <f>IF(SUM(COUNTIFS($B$21:$C$50,"New"),COUNTIFS($B$21:$C$50,"Reorder New Attrib"))&lt;&gt;0,"Country of Origin","")</f>
        <v/>
      </c>
      <c r="AA20" s="80"/>
      <c r="AB20" s="80" t="str">
        <f>IF(SUM(COUNTIFS($B$21:$C$50,"New"),COUNTIFS($B$21:$C$50,"Reorder New Attrib"))&lt;&gt;0,"Region","")</f>
        <v/>
      </c>
      <c r="AC20" s="80"/>
      <c r="AD20" s="28" t="str">
        <f>IF(SUM(COUNTIFS($B$21:$C$50,"New"),COUNTIFS($B$21:$C$50,"Reorder New Attrib"))&lt;&gt;0,"Alcohol  (%)","")</f>
        <v/>
      </c>
      <c r="AE20" s="80" t="str">
        <f>IF(SUM(COUNTIFS($B$21:$C$50,"New"),COUNTIFS($B$21:$C$50,"Reorder New Attrib"))&lt;&gt;0,"Item Category","")</f>
        <v/>
      </c>
      <c r="AF20" s="80"/>
      <c r="AG20" s="80" t="str">
        <f>IF(SUM(COUNTIFS($B$21:$C$50,"New"),COUNTIFS($B$21:$C$50,"Reorder New Attrib"))&lt;&gt;0,"Item Type","")</f>
        <v/>
      </c>
      <c r="AH20" s="80"/>
      <c r="AI20" s="80"/>
      <c r="AJ20" s="80" t="str">
        <f>IF(SUM(COUNTIFS($B$21:$C$50,"New"),COUNTIFS($B$21:$C$50,"Reorder New Attrib"))&lt;&gt;0,"Item SubType","")</f>
        <v/>
      </c>
      <c r="AK20" s="80"/>
      <c r="AL20" s="80"/>
      <c r="AM20" s="80" t="str">
        <f>IF(SUM(COUNTIFS($B$21:$C$50,"New"),COUNTIFS($B$21:$C$50,"Reorder New Attrib"))&lt;&gt;0,"Container Type","")</f>
        <v/>
      </c>
      <c r="AN20" s="80"/>
      <c r="AO20" s="3"/>
      <c r="AP20" s="19" t="s">
        <v>8</v>
      </c>
      <c r="AQ20" s="20" t="s">
        <v>50</v>
      </c>
      <c r="AR20" s="19" t="s">
        <v>18</v>
      </c>
      <c r="AS20" s="24" t="s">
        <v>17</v>
      </c>
      <c r="AT20" s="20" t="s">
        <v>51</v>
      </c>
      <c r="AU20" s="24" t="s">
        <v>19</v>
      </c>
      <c r="AV20" s="19" t="s">
        <v>13</v>
      </c>
      <c r="AW20" s="24" t="s">
        <v>27</v>
      </c>
      <c r="AX20" s="20" t="s">
        <v>52</v>
      </c>
    </row>
    <row r="21" spans="1:50" x14ac:dyDescent="0.25">
      <c r="A21" s="2"/>
      <c r="B21" s="64"/>
      <c r="C21" s="65"/>
      <c r="D21" s="66"/>
      <c r="E21" s="67"/>
      <c r="F21" s="69"/>
      <c r="G21" s="70"/>
      <c r="H21" s="70"/>
      <c r="I21" s="71"/>
      <c r="J21" s="33"/>
      <c r="K21" s="64"/>
      <c r="L21" s="65"/>
      <c r="M21" s="64"/>
      <c r="N21" s="65"/>
      <c r="O21" s="34"/>
      <c r="P21" s="33"/>
      <c r="Q21" s="41"/>
      <c r="R21" s="82"/>
      <c r="S21" s="83"/>
      <c r="T21" s="84">
        <f>Q21*R21</f>
        <v>0</v>
      </c>
      <c r="U21" s="85"/>
      <c r="V21" s="78"/>
      <c r="W21" s="78"/>
      <c r="X21" s="78"/>
      <c r="Y21" s="78"/>
      <c r="Z21" s="78"/>
      <c r="AA21" s="78"/>
      <c r="AB21" s="78"/>
      <c r="AC21" s="78"/>
      <c r="AD21" s="35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2"/>
      <c r="AP21" s="22" t="str">
        <f>IF(D21,D21,"")</f>
        <v/>
      </c>
      <c r="AQ21" s="26">
        <f>R8</f>
        <v>0</v>
      </c>
      <c r="AR21" s="22" t="str">
        <f>IF($E$8&lt;&gt;"",LEFT($E$8,FIND(" -",$E$8)-1),"")</f>
        <v/>
      </c>
      <c r="AS21" s="29"/>
      <c r="AT21" s="22" t="str">
        <f>IF(Q21,Q21,"")</f>
        <v/>
      </c>
      <c r="AU21" s="29"/>
      <c r="AV21" s="23" t="str">
        <f>IF(R21,R21,"")</f>
        <v/>
      </c>
      <c r="AW21" s="30"/>
      <c r="AX21" s="31" t="str">
        <f>IF(J21,J21,"")</f>
        <v/>
      </c>
    </row>
    <row r="22" spans="1:50" x14ac:dyDescent="0.25">
      <c r="B22" s="64"/>
      <c r="C22" s="65"/>
      <c r="D22" s="66"/>
      <c r="E22" s="67"/>
      <c r="F22" s="69"/>
      <c r="G22" s="70"/>
      <c r="H22" s="70"/>
      <c r="I22" s="71"/>
      <c r="J22" s="33"/>
      <c r="K22" s="64"/>
      <c r="L22" s="65"/>
      <c r="M22" s="64"/>
      <c r="N22" s="65"/>
      <c r="O22" s="34"/>
      <c r="P22" s="33"/>
      <c r="Q22" s="41"/>
      <c r="R22" s="82"/>
      <c r="S22" s="83"/>
      <c r="T22" s="84">
        <f t="shared" ref="T22:T50" si="0">Q22*R22</f>
        <v>0</v>
      </c>
      <c r="U22" s="85"/>
      <c r="V22" s="78"/>
      <c r="W22" s="78"/>
      <c r="X22" s="78"/>
      <c r="Y22" s="78"/>
      <c r="Z22" s="78"/>
      <c r="AA22" s="78"/>
      <c r="AB22" s="78"/>
      <c r="AC22" s="78"/>
      <c r="AD22" s="35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25"/>
      <c r="AP22" s="22" t="str">
        <f t="shared" ref="AP22:AP50" si="1">IF(D22,D22,"")</f>
        <v/>
      </c>
      <c r="AQ22" s="26">
        <f>$AQ$21</f>
        <v>0</v>
      </c>
      <c r="AR22" s="22" t="str">
        <f t="shared" ref="AR22:AR50" si="2">IF($E$8&lt;&gt;"",LEFT($E$8,FIND(" -",$E$8)-1),"")</f>
        <v/>
      </c>
      <c r="AS22" s="29"/>
      <c r="AT22" s="22" t="str">
        <f t="shared" ref="AT22:AT50" si="3">IF(Q22,Q22,"")</f>
        <v/>
      </c>
      <c r="AU22" s="29"/>
      <c r="AV22" s="23" t="str">
        <f t="shared" ref="AV22:AV50" si="4">IF(R22,R22,"")</f>
        <v/>
      </c>
      <c r="AW22" s="30"/>
      <c r="AX22" s="31" t="str">
        <f t="shared" ref="AX22:AX50" si="5">IF(J22,J22,"")</f>
        <v/>
      </c>
    </row>
    <row r="23" spans="1:50" x14ac:dyDescent="0.25">
      <c r="B23" s="64"/>
      <c r="C23" s="65"/>
      <c r="D23" s="66"/>
      <c r="E23" s="67"/>
      <c r="F23" s="69"/>
      <c r="G23" s="70"/>
      <c r="H23" s="70"/>
      <c r="I23" s="71"/>
      <c r="J23" s="33"/>
      <c r="K23" s="64"/>
      <c r="L23" s="65"/>
      <c r="M23" s="64"/>
      <c r="N23" s="65"/>
      <c r="O23" s="34"/>
      <c r="P23" s="33"/>
      <c r="Q23" s="41"/>
      <c r="R23" s="82"/>
      <c r="S23" s="83"/>
      <c r="T23" s="84">
        <f t="shared" si="0"/>
        <v>0</v>
      </c>
      <c r="U23" s="85"/>
      <c r="V23" s="78"/>
      <c r="W23" s="78"/>
      <c r="X23" s="78"/>
      <c r="Y23" s="78"/>
      <c r="Z23" s="78"/>
      <c r="AA23" s="78"/>
      <c r="AB23" s="78"/>
      <c r="AC23" s="78"/>
      <c r="AD23" s="35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25"/>
      <c r="AP23" s="22" t="str">
        <f t="shared" si="1"/>
        <v/>
      </c>
      <c r="AQ23" s="26">
        <f t="shared" ref="AQ23:AQ50" si="6">$AQ$21</f>
        <v>0</v>
      </c>
      <c r="AR23" s="22" t="str">
        <f t="shared" si="2"/>
        <v/>
      </c>
      <c r="AS23" s="29"/>
      <c r="AT23" s="22" t="str">
        <f t="shared" si="3"/>
        <v/>
      </c>
      <c r="AU23" s="29"/>
      <c r="AV23" s="23" t="str">
        <f t="shared" si="4"/>
        <v/>
      </c>
      <c r="AW23" s="30"/>
      <c r="AX23" s="31" t="str">
        <f t="shared" si="5"/>
        <v/>
      </c>
    </row>
    <row r="24" spans="1:50" x14ac:dyDescent="0.25">
      <c r="B24" s="64"/>
      <c r="C24" s="65"/>
      <c r="D24" s="66"/>
      <c r="E24" s="67"/>
      <c r="F24" s="69"/>
      <c r="G24" s="70"/>
      <c r="H24" s="70"/>
      <c r="I24" s="71"/>
      <c r="J24" s="33"/>
      <c r="K24" s="64"/>
      <c r="L24" s="65"/>
      <c r="M24" s="64"/>
      <c r="N24" s="65"/>
      <c r="O24" s="34"/>
      <c r="P24" s="33"/>
      <c r="Q24" s="41"/>
      <c r="R24" s="82"/>
      <c r="S24" s="83"/>
      <c r="T24" s="84">
        <f t="shared" si="0"/>
        <v>0</v>
      </c>
      <c r="U24" s="85"/>
      <c r="V24" s="78"/>
      <c r="W24" s="78"/>
      <c r="X24" s="78"/>
      <c r="Y24" s="78"/>
      <c r="Z24" s="78"/>
      <c r="AA24" s="78"/>
      <c r="AB24" s="78"/>
      <c r="AC24" s="78"/>
      <c r="AD24" s="35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25"/>
      <c r="AP24" s="22" t="str">
        <f t="shared" si="1"/>
        <v/>
      </c>
      <c r="AQ24" s="26">
        <f t="shared" si="6"/>
        <v>0</v>
      </c>
      <c r="AR24" s="22" t="str">
        <f t="shared" si="2"/>
        <v/>
      </c>
      <c r="AS24" s="29"/>
      <c r="AT24" s="22" t="str">
        <f t="shared" si="3"/>
        <v/>
      </c>
      <c r="AU24" s="29"/>
      <c r="AV24" s="23" t="str">
        <f t="shared" si="4"/>
        <v/>
      </c>
      <c r="AW24" s="30"/>
      <c r="AX24" s="31" t="str">
        <f t="shared" si="5"/>
        <v/>
      </c>
    </row>
    <row r="25" spans="1:50" x14ac:dyDescent="0.25">
      <c r="B25" s="64"/>
      <c r="C25" s="65"/>
      <c r="D25" s="66"/>
      <c r="E25" s="67"/>
      <c r="F25" s="69"/>
      <c r="G25" s="70"/>
      <c r="H25" s="70"/>
      <c r="I25" s="71"/>
      <c r="J25" s="33"/>
      <c r="K25" s="64"/>
      <c r="L25" s="65"/>
      <c r="M25" s="64"/>
      <c r="N25" s="65"/>
      <c r="O25" s="34"/>
      <c r="P25" s="33"/>
      <c r="Q25" s="41"/>
      <c r="R25" s="82"/>
      <c r="S25" s="83"/>
      <c r="T25" s="84">
        <f t="shared" si="0"/>
        <v>0</v>
      </c>
      <c r="U25" s="85"/>
      <c r="V25" s="78"/>
      <c r="W25" s="78"/>
      <c r="X25" s="78"/>
      <c r="Y25" s="78"/>
      <c r="Z25" s="78"/>
      <c r="AA25" s="78"/>
      <c r="AB25" s="78"/>
      <c r="AC25" s="78"/>
      <c r="AD25" s="35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25"/>
      <c r="AP25" s="22" t="str">
        <f t="shared" si="1"/>
        <v/>
      </c>
      <c r="AQ25" s="26">
        <f t="shared" si="6"/>
        <v>0</v>
      </c>
      <c r="AR25" s="22" t="str">
        <f t="shared" si="2"/>
        <v/>
      </c>
      <c r="AS25" s="29"/>
      <c r="AT25" s="22" t="str">
        <f t="shared" si="3"/>
        <v/>
      </c>
      <c r="AU25" s="29"/>
      <c r="AV25" s="23" t="str">
        <f t="shared" si="4"/>
        <v/>
      </c>
      <c r="AW25" s="30"/>
      <c r="AX25" s="31" t="str">
        <f t="shared" si="5"/>
        <v/>
      </c>
    </row>
    <row r="26" spans="1:50" x14ac:dyDescent="0.25">
      <c r="B26" s="64"/>
      <c r="C26" s="65"/>
      <c r="D26" s="66"/>
      <c r="E26" s="67"/>
      <c r="F26" s="69"/>
      <c r="G26" s="70"/>
      <c r="H26" s="70"/>
      <c r="I26" s="71"/>
      <c r="J26" s="33"/>
      <c r="K26" s="64"/>
      <c r="L26" s="65"/>
      <c r="M26" s="64"/>
      <c r="N26" s="65"/>
      <c r="O26" s="34"/>
      <c r="P26" s="33"/>
      <c r="Q26" s="41"/>
      <c r="R26" s="82"/>
      <c r="S26" s="83"/>
      <c r="T26" s="84">
        <f t="shared" si="0"/>
        <v>0</v>
      </c>
      <c r="U26" s="85"/>
      <c r="V26" s="78"/>
      <c r="W26" s="78"/>
      <c r="X26" s="78"/>
      <c r="Y26" s="78"/>
      <c r="Z26" s="78"/>
      <c r="AA26" s="78"/>
      <c r="AB26" s="78"/>
      <c r="AC26" s="78"/>
      <c r="AD26" s="35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25"/>
      <c r="AP26" s="22" t="str">
        <f t="shared" si="1"/>
        <v/>
      </c>
      <c r="AQ26" s="26">
        <f t="shared" si="6"/>
        <v>0</v>
      </c>
      <c r="AR26" s="22" t="str">
        <f t="shared" si="2"/>
        <v/>
      </c>
      <c r="AS26" s="29"/>
      <c r="AT26" s="22" t="str">
        <f t="shared" si="3"/>
        <v/>
      </c>
      <c r="AU26" s="29"/>
      <c r="AV26" s="23" t="str">
        <f t="shared" si="4"/>
        <v/>
      </c>
      <c r="AW26" s="30"/>
      <c r="AX26" s="31" t="str">
        <f t="shared" si="5"/>
        <v/>
      </c>
    </row>
    <row r="27" spans="1:50" x14ac:dyDescent="0.25">
      <c r="B27" s="64"/>
      <c r="C27" s="65"/>
      <c r="D27" s="66"/>
      <c r="E27" s="67"/>
      <c r="F27" s="69"/>
      <c r="G27" s="70"/>
      <c r="H27" s="70"/>
      <c r="I27" s="71"/>
      <c r="J27" s="33"/>
      <c r="K27" s="64"/>
      <c r="L27" s="65"/>
      <c r="M27" s="64"/>
      <c r="N27" s="65"/>
      <c r="O27" s="34"/>
      <c r="P27" s="33"/>
      <c r="Q27" s="41"/>
      <c r="R27" s="82"/>
      <c r="S27" s="83"/>
      <c r="T27" s="84">
        <f t="shared" si="0"/>
        <v>0</v>
      </c>
      <c r="U27" s="85"/>
      <c r="V27" s="78"/>
      <c r="W27" s="78"/>
      <c r="X27" s="78"/>
      <c r="Y27" s="78"/>
      <c r="Z27" s="78"/>
      <c r="AA27" s="78"/>
      <c r="AB27" s="78"/>
      <c r="AC27" s="78"/>
      <c r="AD27" s="35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25"/>
      <c r="AP27" s="22" t="str">
        <f t="shared" si="1"/>
        <v/>
      </c>
      <c r="AQ27" s="26">
        <f t="shared" si="6"/>
        <v>0</v>
      </c>
      <c r="AR27" s="22" t="str">
        <f t="shared" si="2"/>
        <v/>
      </c>
      <c r="AS27" s="29"/>
      <c r="AT27" s="22" t="str">
        <f t="shared" si="3"/>
        <v/>
      </c>
      <c r="AU27" s="29"/>
      <c r="AV27" s="23" t="str">
        <f t="shared" si="4"/>
        <v/>
      </c>
      <c r="AW27" s="30"/>
      <c r="AX27" s="31" t="str">
        <f t="shared" si="5"/>
        <v/>
      </c>
    </row>
    <row r="28" spans="1:50" x14ac:dyDescent="0.25">
      <c r="B28" s="64"/>
      <c r="C28" s="65"/>
      <c r="D28" s="66"/>
      <c r="E28" s="67"/>
      <c r="F28" s="69"/>
      <c r="G28" s="70"/>
      <c r="H28" s="70"/>
      <c r="I28" s="71"/>
      <c r="J28" s="33"/>
      <c r="K28" s="64"/>
      <c r="L28" s="65"/>
      <c r="M28" s="64"/>
      <c r="N28" s="65"/>
      <c r="O28" s="34"/>
      <c r="P28" s="33"/>
      <c r="Q28" s="41"/>
      <c r="R28" s="82"/>
      <c r="S28" s="83"/>
      <c r="T28" s="84">
        <f t="shared" si="0"/>
        <v>0</v>
      </c>
      <c r="U28" s="85"/>
      <c r="V28" s="78"/>
      <c r="W28" s="78"/>
      <c r="X28" s="78"/>
      <c r="Y28" s="78"/>
      <c r="Z28" s="78"/>
      <c r="AA28" s="78"/>
      <c r="AB28" s="78"/>
      <c r="AC28" s="78"/>
      <c r="AD28" s="35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25"/>
      <c r="AP28" s="22" t="str">
        <f t="shared" si="1"/>
        <v/>
      </c>
      <c r="AQ28" s="26">
        <f t="shared" si="6"/>
        <v>0</v>
      </c>
      <c r="AR28" s="22" t="str">
        <f t="shared" si="2"/>
        <v/>
      </c>
      <c r="AS28" s="29"/>
      <c r="AT28" s="22" t="str">
        <f t="shared" si="3"/>
        <v/>
      </c>
      <c r="AU28" s="29"/>
      <c r="AV28" s="23" t="str">
        <f t="shared" si="4"/>
        <v/>
      </c>
      <c r="AW28" s="30"/>
      <c r="AX28" s="31" t="str">
        <f t="shared" si="5"/>
        <v/>
      </c>
    </row>
    <row r="29" spans="1:50" x14ac:dyDescent="0.25">
      <c r="B29" s="64"/>
      <c r="C29" s="65"/>
      <c r="D29" s="66"/>
      <c r="E29" s="67"/>
      <c r="F29" s="69"/>
      <c r="G29" s="70"/>
      <c r="H29" s="70"/>
      <c r="I29" s="71"/>
      <c r="J29" s="33"/>
      <c r="K29" s="64"/>
      <c r="L29" s="65"/>
      <c r="M29" s="64"/>
      <c r="N29" s="65"/>
      <c r="O29" s="34"/>
      <c r="P29" s="33"/>
      <c r="Q29" s="41"/>
      <c r="R29" s="82"/>
      <c r="S29" s="83"/>
      <c r="T29" s="84">
        <f t="shared" si="0"/>
        <v>0</v>
      </c>
      <c r="U29" s="85"/>
      <c r="V29" s="78"/>
      <c r="W29" s="78"/>
      <c r="X29" s="78"/>
      <c r="Y29" s="78"/>
      <c r="Z29" s="78"/>
      <c r="AA29" s="78"/>
      <c r="AB29" s="78"/>
      <c r="AC29" s="78"/>
      <c r="AD29" s="35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25"/>
      <c r="AP29" s="22" t="str">
        <f t="shared" si="1"/>
        <v/>
      </c>
      <c r="AQ29" s="26">
        <f t="shared" si="6"/>
        <v>0</v>
      </c>
      <c r="AR29" s="22" t="str">
        <f t="shared" si="2"/>
        <v/>
      </c>
      <c r="AS29" s="29"/>
      <c r="AT29" s="22" t="str">
        <f t="shared" si="3"/>
        <v/>
      </c>
      <c r="AU29" s="29"/>
      <c r="AV29" s="23" t="str">
        <f t="shared" si="4"/>
        <v/>
      </c>
      <c r="AW29" s="30"/>
      <c r="AX29" s="31" t="str">
        <f t="shared" si="5"/>
        <v/>
      </c>
    </row>
    <row r="30" spans="1:50" x14ac:dyDescent="0.25">
      <c r="B30" s="64"/>
      <c r="C30" s="65"/>
      <c r="D30" s="66"/>
      <c r="E30" s="67"/>
      <c r="F30" s="69"/>
      <c r="G30" s="70"/>
      <c r="H30" s="70"/>
      <c r="I30" s="71"/>
      <c r="J30" s="33"/>
      <c r="K30" s="64"/>
      <c r="L30" s="65"/>
      <c r="M30" s="64"/>
      <c r="N30" s="65"/>
      <c r="O30" s="34"/>
      <c r="P30" s="33"/>
      <c r="Q30" s="41"/>
      <c r="R30" s="82"/>
      <c r="S30" s="83"/>
      <c r="T30" s="84">
        <f t="shared" si="0"/>
        <v>0</v>
      </c>
      <c r="U30" s="85"/>
      <c r="V30" s="78"/>
      <c r="W30" s="78"/>
      <c r="X30" s="78"/>
      <c r="Y30" s="78"/>
      <c r="Z30" s="78"/>
      <c r="AA30" s="78"/>
      <c r="AB30" s="78"/>
      <c r="AC30" s="78"/>
      <c r="AD30" s="35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25"/>
      <c r="AP30" s="22" t="str">
        <f t="shared" si="1"/>
        <v/>
      </c>
      <c r="AQ30" s="26">
        <f t="shared" si="6"/>
        <v>0</v>
      </c>
      <c r="AR30" s="22" t="str">
        <f t="shared" si="2"/>
        <v/>
      </c>
      <c r="AS30" s="29"/>
      <c r="AT30" s="22" t="str">
        <f t="shared" si="3"/>
        <v/>
      </c>
      <c r="AU30" s="29"/>
      <c r="AV30" s="23" t="str">
        <f t="shared" si="4"/>
        <v/>
      </c>
      <c r="AW30" s="30"/>
      <c r="AX30" s="31" t="str">
        <f t="shared" si="5"/>
        <v/>
      </c>
    </row>
    <row r="31" spans="1:50" x14ac:dyDescent="0.25">
      <c r="B31" s="64"/>
      <c r="C31" s="65"/>
      <c r="D31" s="66"/>
      <c r="E31" s="67"/>
      <c r="F31" s="69"/>
      <c r="G31" s="70"/>
      <c r="H31" s="70"/>
      <c r="I31" s="71"/>
      <c r="J31" s="33"/>
      <c r="K31" s="64"/>
      <c r="L31" s="65"/>
      <c r="M31" s="64"/>
      <c r="N31" s="65"/>
      <c r="O31" s="34"/>
      <c r="P31" s="33"/>
      <c r="Q31" s="41"/>
      <c r="R31" s="82"/>
      <c r="S31" s="83"/>
      <c r="T31" s="84">
        <f t="shared" si="0"/>
        <v>0</v>
      </c>
      <c r="U31" s="85"/>
      <c r="V31" s="78"/>
      <c r="W31" s="78"/>
      <c r="X31" s="78"/>
      <c r="Y31" s="78"/>
      <c r="Z31" s="78"/>
      <c r="AA31" s="78"/>
      <c r="AB31" s="78"/>
      <c r="AC31" s="78"/>
      <c r="AD31" s="35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25"/>
      <c r="AP31" s="22" t="str">
        <f t="shared" si="1"/>
        <v/>
      </c>
      <c r="AQ31" s="26">
        <f t="shared" si="6"/>
        <v>0</v>
      </c>
      <c r="AR31" s="22" t="str">
        <f t="shared" si="2"/>
        <v/>
      </c>
      <c r="AS31" s="29"/>
      <c r="AT31" s="22" t="str">
        <f t="shared" si="3"/>
        <v/>
      </c>
      <c r="AU31" s="29"/>
      <c r="AV31" s="23" t="str">
        <f t="shared" si="4"/>
        <v/>
      </c>
      <c r="AW31" s="30"/>
      <c r="AX31" s="31" t="str">
        <f t="shared" si="5"/>
        <v/>
      </c>
    </row>
    <row r="32" spans="1:50" x14ac:dyDescent="0.25">
      <c r="B32" s="64"/>
      <c r="C32" s="65"/>
      <c r="D32" s="66"/>
      <c r="E32" s="67"/>
      <c r="F32" s="69"/>
      <c r="G32" s="70"/>
      <c r="H32" s="70"/>
      <c r="I32" s="71"/>
      <c r="J32" s="33"/>
      <c r="K32" s="64"/>
      <c r="L32" s="65"/>
      <c r="M32" s="64"/>
      <c r="N32" s="65"/>
      <c r="O32" s="34"/>
      <c r="P32" s="33"/>
      <c r="Q32" s="41"/>
      <c r="R32" s="82"/>
      <c r="S32" s="83"/>
      <c r="T32" s="84">
        <f t="shared" si="0"/>
        <v>0</v>
      </c>
      <c r="U32" s="85"/>
      <c r="V32" s="78"/>
      <c r="W32" s="78"/>
      <c r="X32" s="78"/>
      <c r="Y32" s="78"/>
      <c r="Z32" s="78"/>
      <c r="AA32" s="78"/>
      <c r="AB32" s="78"/>
      <c r="AC32" s="78"/>
      <c r="AD32" s="35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25"/>
      <c r="AP32" s="22" t="str">
        <f t="shared" si="1"/>
        <v/>
      </c>
      <c r="AQ32" s="26">
        <f t="shared" si="6"/>
        <v>0</v>
      </c>
      <c r="AR32" s="22" t="str">
        <f t="shared" si="2"/>
        <v/>
      </c>
      <c r="AS32" s="29"/>
      <c r="AT32" s="22" t="str">
        <f t="shared" si="3"/>
        <v/>
      </c>
      <c r="AU32" s="29"/>
      <c r="AV32" s="23" t="str">
        <f t="shared" si="4"/>
        <v/>
      </c>
      <c r="AW32" s="30"/>
      <c r="AX32" s="31" t="str">
        <f t="shared" si="5"/>
        <v/>
      </c>
    </row>
    <row r="33" spans="2:50" x14ac:dyDescent="0.25">
      <c r="B33" s="64"/>
      <c r="C33" s="65"/>
      <c r="D33" s="66"/>
      <c r="E33" s="67"/>
      <c r="F33" s="69"/>
      <c r="G33" s="70"/>
      <c r="H33" s="70"/>
      <c r="I33" s="71"/>
      <c r="J33" s="33"/>
      <c r="K33" s="64"/>
      <c r="L33" s="65"/>
      <c r="M33" s="64"/>
      <c r="N33" s="65"/>
      <c r="O33" s="34"/>
      <c r="P33" s="33"/>
      <c r="Q33" s="41"/>
      <c r="R33" s="82"/>
      <c r="S33" s="83"/>
      <c r="T33" s="84">
        <f t="shared" si="0"/>
        <v>0</v>
      </c>
      <c r="U33" s="85"/>
      <c r="V33" s="78"/>
      <c r="W33" s="78"/>
      <c r="X33" s="78"/>
      <c r="Y33" s="78"/>
      <c r="Z33" s="78"/>
      <c r="AA33" s="78"/>
      <c r="AB33" s="78"/>
      <c r="AC33" s="78"/>
      <c r="AD33" s="35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25"/>
      <c r="AP33" s="22" t="str">
        <f t="shared" si="1"/>
        <v/>
      </c>
      <c r="AQ33" s="26">
        <f t="shared" si="6"/>
        <v>0</v>
      </c>
      <c r="AR33" s="22" t="str">
        <f t="shared" si="2"/>
        <v/>
      </c>
      <c r="AS33" s="29"/>
      <c r="AT33" s="22" t="str">
        <f t="shared" si="3"/>
        <v/>
      </c>
      <c r="AU33" s="29"/>
      <c r="AV33" s="23" t="str">
        <f t="shared" si="4"/>
        <v/>
      </c>
      <c r="AW33" s="30"/>
      <c r="AX33" s="31" t="str">
        <f t="shared" si="5"/>
        <v/>
      </c>
    </row>
    <row r="34" spans="2:50" x14ac:dyDescent="0.25">
      <c r="B34" s="64"/>
      <c r="C34" s="65"/>
      <c r="D34" s="66"/>
      <c r="E34" s="67"/>
      <c r="F34" s="69"/>
      <c r="G34" s="70"/>
      <c r="H34" s="70"/>
      <c r="I34" s="71"/>
      <c r="J34" s="33"/>
      <c r="K34" s="64"/>
      <c r="L34" s="65"/>
      <c r="M34" s="64"/>
      <c r="N34" s="65"/>
      <c r="O34" s="34"/>
      <c r="P34" s="33"/>
      <c r="Q34" s="41"/>
      <c r="R34" s="82"/>
      <c r="S34" s="83"/>
      <c r="T34" s="84">
        <f t="shared" si="0"/>
        <v>0</v>
      </c>
      <c r="U34" s="85"/>
      <c r="V34" s="78"/>
      <c r="W34" s="78"/>
      <c r="X34" s="78"/>
      <c r="Y34" s="78"/>
      <c r="Z34" s="78"/>
      <c r="AA34" s="78"/>
      <c r="AB34" s="78"/>
      <c r="AC34" s="78"/>
      <c r="AD34" s="35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25"/>
      <c r="AP34" s="22" t="str">
        <f t="shared" si="1"/>
        <v/>
      </c>
      <c r="AQ34" s="26">
        <f t="shared" si="6"/>
        <v>0</v>
      </c>
      <c r="AR34" s="22" t="str">
        <f t="shared" si="2"/>
        <v/>
      </c>
      <c r="AS34" s="29"/>
      <c r="AT34" s="22" t="str">
        <f t="shared" si="3"/>
        <v/>
      </c>
      <c r="AU34" s="29"/>
      <c r="AV34" s="23" t="str">
        <f t="shared" si="4"/>
        <v/>
      </c>
      <c r="AW34" s="30"/>
      <c r="AX34" s="31" t="str">
        <f t="shared" si="5"/>
        <v/>
      </c>
    </row>
    <row r="35" spans="2:50" x14ac:dyDescent="0.25">
      <c r="B35" s="64"/>
      <c r="C35" s="65"/>
      <c r="D35" s="66"/>
      <c r="E35" s="67"/>
      <c r="F35" s="69"/>
      <c r="G35" s="70"/>
      <c r="H35" s="70"/>
      <c r="I35" s="71"/>
      <c r="J35" s="33"/>
      <c r="K35" s="64"/>
      <c r="L35" s="65"/>
      <c r="M35" s="64"/>
      <c r="N35" s="65"/>
      <c r="O35" s="34"/>
      <c r="P35" s="33"/>
      <c r="Q35" s="41"/>
      <c r="R35" s="82"/>
      <c r="S35" s="83"/>
      <c r="T35" s="84">
        <f t="shared" si="0"/>
        <v>0</v>
      </c>
      <c r="U35" s="85"/>
      <c r="V35" s="78"/>
      <c r="W35" s="78"/>
      <c r="X35" s="78"/>
      <c r="Y35" s="78"/>
      <c r="Z35" s="78"/>
      <c r="AA35" s="78"/>
      <c r="AB35" s="78"/>
      <c r="AC35" s="78"/>
      <c r="AD35" s="35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25"/>
      <c r="AP35" s="22" t="str">
        <f t="shared" si="1"/>
        <v/>
      </c>
      <c r="AQ35" s="26">
        <f t="shared" si="6"/>
        <v>0</v>
      </c>
      <c r="AR35" s="22" t="str">
        <f t="shared" si="2"/>
        <v/>
      </c>
      <c r="AS35" s="29"/>
      <c r="AT35" s="22" t="str">
        <f t="shared" si="3"/>
        <v/>
      </c>
      <c r="AU35" s="29"/>
      <c r="AV35" s="23" t="str">
        <f t="shared" si="4"/>
        <v/>
      </c>
      <c r="AW35" s="30"/>
      <c r="AX35" s="31" t="str">
        <f t="shared" si="5"/>
        <v/>
      </c>
    </row>
    <row r="36" spans="2:50" x14ac:dyDescent="0.25">
      <c r="B36" s="64"/>
      <c r="C36" s="65"/>
      <c r="D36" s="66"/>
      <c r="E36" s="67"/>
      <c r="F36" s="69"/>
      <c r="G36" s="70"/>
      <c r="H36" s="70"/>
      <c r="I36" s="71"/>
      <c r="J36" s="33"/>
      <c r="K36" s="64"/>
      <c r="L36" s="65"/>
      <c r="M36" s="64"/>
      <c r="N36" s="65"/>
      <c r="O36" s="34"/>
      <c r="P36" s="33"/>
      <c r="Q36" s="41"/>
      <c r="R36" s="82"/>
      <c r="S36" s="83"/>
      <c r="T36" s="84">
        <f t="shared" si="0"/>
        <v>0</v>
      </c>
      <c r="U36" s="85"/>
      <c r="V36" s="78"/>
      <c r="W36" s="78"/>
      <c r="X36" s="78"/>
      <c r="Y36" s="78"/>
      <c r="Z36" s="78"/>
      <c r="AA36" s="78"/>
      <c r="AB36" s="78"/>
      <c r="AC36" s="78"/>
      <c r="AD36" s="35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25"/>
      <c r="AP36" s="22" t="str">
        <f t="shared" si="1"/>
        <v/>
      </c>
      <c r="AQ36" s="26">
        <f t="shared" si="6"/>
        <v>0</v>
      </c>
      <c r="AR36" s="22" t="str">
        <f t="shared" si="2"/>
        <v/>
      </c>
      <c r="AS36" s="29"/>
      <c r="AT36" s="22" t="str">
        <f t="shared" si="3"/>
        <v/>
      </c>
      <c r="AU36" s="29"/>
      <c r="AV36" s="23" t="str">
        <f t="shared" si="4"/>
        <v/>
      </c>
      <c r="AW36" s="30"/>
      <c r="AX36" s="31" t="str">
        <f t="shared" si="5"/>
        <v/>
      </c>
    </row>
    <row r="37" spans="2:50" x14ac:dyDescent="0.25">
      <c r="B37" s="64"/>
      <c r="C37" s="65"/>
      <c r="D37" s="66"/>
      <c r="E37" s="67"/>
      <c r="F37" s="69"/>
      <c r="G37" s="70"/>
      <c r="H37" s="70"/>
      <c r="I37" s="71"/>
      <c r="J37" s="33"/>
      <c r="K37" s="64"/>
      <c r="L37" s="65"/>
      <c r="M37" s="64"/>
      <c r="N37" s="65"/>
      <c r="O37" s="34"/>
      <c r="P37" s="33"/>
      <c r="Q37" s="41"/>
      <c r="R37" s="82"/>
      <c r="S37" s="83"/>
      <c r="T37" s="84">
        <f t="shared" si="0"/>
        <v>0</v>
      </c>
      <c r="U37" s="85"/>
      <c r="V37" s="78"/>
      <c r="W37" s="78"/>
      <c r="X37" s="78"/>
      <c r="Y37" s="78"/>
      <c r="Z37" s="78"/>
      <c r="AA37" s="78"/>
      <c r="AB37" s="78"/>
      <c r="AC37" s="78"/>
      <c r="AD37" s="35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25"/>
      <c r="AP37" s="22" t="str">
        <f t="shared" si="1"/>
        <v/>
      </c>
      <c r="AQ37" s="26">
        <f t="shared" si="6"/>
        <v>0</v>
      </c>
      <c r="AR37" s="22" t="str">
        <f t="shared" si="2"/>
        <v/>
      </c>
      <c r="AS37" s="29"/>
      <c r="AT37" s="22" t="str">
        <f t="shared" si="3"/>
        <v/>
      </c>
      <c r="AU37" s="29"/>
      <c r="AV37" s="23" t="str">
        <f t="shared" si="4"/>
        <v/>
      </c>
      <c r="AW37" s="30"/>
      <c r="AX37" s="31" t="str">
        <f t="shared" si="5"/>
        <v/>
      </c>
    </row>
    <row r="38" spans="2:50" x14ac:dyDescent="0.25">
      <c r="B38" s="64"/>
      <c r="C38" s="65"/>
      <c r="D38" s="66"/>
      <c r="E38" s="67"/>
      <c r="F38" s="69"/>
      <c r="G38" s="70"/>
      <c r="H38" s="70"/>
      <c r="I38" s="71"/>
      <c r="J38" s="33"/>
      <c r="K38" s="64"/>
      <c r="L38" s="65"/>
      <c r="M38" s="64"/>
      <c r="N38" s="65"/>
      <c r="O38" s="34"/>
      <c r="P38" s="33"/>
      <c r="Q38" s="41"/>
      <c r="R38" s="82"/>
      <c r="S38" s="83"/>
      <c r="T38" s="84">
        <f t="shared" si="0"/>
        <v>0</v>
      </c>
      <c r="U38" s="85"/>
      <c r="V38" s="78"/>
      <c r="W38" s="78"/>
      <c r="X38" s="78"/>
      <c r="Y38" s="78"/>
      <c r="Z38" s="78"/>
      <c r="AA38" s="78"/>
      <c r="AB38" s="78"/>
      <c r="AC38" s="78"/>
      <c r="AD38" s="35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25"/>
      <c r="AP38" s="22" t="str">
        <f t="shared" si="1"/>
        <v/>
      </c>
      <c r="AQ38" s="26">
        <f t="shared" si="6"/>
        <v>0</v>
      </c>
      <c r="AR38" s="22" t="str">
        <f t="shared" si="2"/>
        <v/>
      </c>
      <c r="AS38" s="29"/>
      <c r="AT38" s="22" t="str">
        <f t="shared" si="3"/>
        <v/>
      </c>
      <c r="AU38" s="29"/>
      <c r="AV38" s="23" t="str">
        <f t="shared" si="4"/>
        <v/>
      </c>
      <c r="AW38" s="30"/>
      <c r="AX38" s="31" t="str">
        <f t="shared" si="5"/>
        <v/>
      </c>
    </row>
    <row r="39" spans="2:50" x14ac:dyDescent="0.25">
      <c r="B39" s="64"/>
      <c r="C39" s="65"/>
      <c r="D39" s="66"/>
      <c r="E39" s="67"/>
      <c r="F39" s="69"/>
      <c r="G39" s="70"/>
      <c r="H39" s="70"/>
      <c r="I39" s="71"/>
      <c r="J39" s="33"/>
      <c r="K39" s="64"/>
      <c r="L39" s="65"/>
      <c r="M39" s="64"/>
      <c r="N39" s="65"/>
      <c r="O39" s="34"/>
      <c r="P39" s="33"/>
      <c r="Q39" s="41"/>
      <c r="R39" s="82"/>
      <c r="S39" s="83"/>
      <c r="T39" s="84">
        <f t="shared" si="0"/>
        <v>0</v>
      </c>
      <c r="U39" s="85"/>
      <c r="V39" s="78"/>
      <c r="W39" s="78"/>
      <c r="X39" s="78"/>
      <c r="Y39" s="78"/>
      <c r="Z39" s="78"/>
      <c r="AA39" s="78"/>
      <c r="AB39" s="78"/>
      <c r="AC39" s="78"/>
      <c r="AD39" s="35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25"/>
      <c r="AP39" s="22" t="str">
        <f t="shared" si="1"/>
        <v/>
      </c>
      <c r="AQ39" s="26">
        <f t="shared" si="6"/>
        <v>0</v>
      </c>
      <c r="AR39" s="22" t="str">
        <f t="shared" si="2"/>
        <v/>
      </c>
      <c r="AS39" s="29"/>
      <c r="AT39" s="22" t="str">
        <f t="shared" si="3"/>
        <v/>
      </c>
      <c r="AU39" s="29"/>
      <c r="AV39" s="23" t="str">
        <f t="shared" si="4"/>
        <v/>
      </c>
      <c r="AW39" s="30"/>
      <c r="AX39" s="31" t="str">
        <f t="shared" si="5"/>
        <v/>
      </c>
    </row>
    <row r="40" spans="2:50" x14ac:dyDescent="0.25">
      <c r="B40" s="64"/>
      <c r="C40" s="65"/>
      <c r="D40" s="66"/>
      <c r="E40" s="67"/>
      <c r="F40" s="69"/>
      <c r="G40" s="70"/>
      <c r="H40" s="70"/>
      <c r="I40" s="71"/>
      <c r="J40" s="33"/>
      <c r="K40" s="64"/>
      <c r="L40" s="65"/>
      <c r="M40" s="64"/>
      <c r="N40" s="65"/>
      <c r="O40" s="34"/>
      <c r="P40" s="33"/>
      <c r="Q40" s="41"/>
      <c r="R40" s="82"/>
      <c r="S40" s="83"/>
      <c r="T40" s="84">
        <f t="shared" si="0"/>
        <v>0</v>
      </c>
      <c r="U40" s="85"/>
      <c r="V40" s="78"/>
      <c r="W40" s="78"/>
      <c r="X40" s="78"/>
      <c r="Y40" s="78"/>
      <c r="Z40" s="78"/>
      <c r="AA40" s="78"/>
      <c r="AB40" s="78"/>
      <c r="AC40" s="78"/>
      <c r="AD40" s="35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25"/>
      <c r="AP40" s="22" t="str">
        <f t="shared" si="1"/>
        <v/>
      </c>
      <c r="AQ40" s="26">
        <f t="shared" si="6"/>
        <v>0</v>
      </c>
      <c r="AR40" s="22" t="str">
        <f t="shared" si="2"/>
        <v/>
      </c>
      <c r="AS40" s="29"/>
      <c r="AT40" s="22" t="str">
        <f t="shared" si="3"/>
        <v/>
      </c>
      <c r="AU40" s="29"/>
      <c r="AV40" s="23" t="str">
        <f t="shared" si="4"/>
        <v/>
      </c>
      <c r="AW40" s="30"/>
      <c r="AX40" s="31" t="str">
        <f t="shared" si="5"/>
        <v/>
      </c>
    </row>
    <row r="41" spans="2:50" x14ac:dyDescent="0.25">
      <c r="B41" s="64"/>
      <c r="C41" s="65"/>
      <c r="D41" s="66"/>
      <c r="E41" s="67"/>
      <c r="F41" s="69"/>
      <c r="G41" s="70"/>
      <c r="H41" s="70"/>
      <c r="I41" s="71"/>
      <c r="J41" s="33"/>
      <c r="K41" s="64"/>
      <c r="L41" s="65"/>
      <c r="M41" s="64"/>
      <c r="N41" s="65"/>
      <c r="O41" s="34"/>
      <c r="P41" s="33"/>
      <c r="Q41" s="41"/>
      <c r="R41" s="82"/>
      <c r="S41" s="83"/>
      <c r="T41" s="84">
        <f t="shared" si="0"/>
        <v>0</v>
      </c>
      <c r="U41" s="85"/>
      <c r="V41" s="78"/>
      <c r="W41" s="78"/>
      <c r="X41" s="78"/>
      <c r="Y41" s="78"/>
      <c r="Z41" s="78"/>
      <c r="AA41" s="78"/>
      <c r="AB41" s="78"/>
      <c r="AC41" s="78"/>
      <c r="AD41" s="35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25"/>
      <c r="AP41" s="22" t="str">
        <f t="shared" si="1"/>
        <v/>
      </c>
      <c r="AQ41" s="26">
        <f t="shared" si="6"/>
        <v>0</v>
      </c>
      <c r="AR41" s="22" t="str">
        <f t="shared" si="2"/>
        <v/>
      </c>
      <c r="AS41" s="29"/>
      <c r="AT41" s="22" t="str">
        <f t="shared" si="3"/>
        <v/>
      </c>
      <c r="AU41" s="29"/>
      <c r="AV41" s="23" t="str">
        <f t="shared" si="4"/>
        <v/>
      </c>
      <c r="AW41" s="30"/>
      <c r="AX41" s="31" t="str">
        <f t="shared" si="5"/>
        <v/>
      </c>
    </row>
    <row r="42" spans="2:50" x14ac:dyDescent="0.25">
      <c r="B42" s="64"/>
      <c r="C42" s="65"/>
      <c r="D42" s="66"/>
      <c r="E42" s="67"/>
      <c r="F42" s="69"/>
      <c r="G42" s="70"/>
      <c r="H42" s="70"/>
      <c r="I42" s="71"/>
      <c r="J42" s="33"/>
      <c r="K42" s="64"/>
      <c r="L42" s="65"/>
      <c r="M42" s="64"/>
      <c r="N42" s="65"/>
      <c r="O42" s="34"/>
      <c r="P42" s="33"/>
      <c r="Q42" s="41"/>
      <c r="R42" s="82"/>
      <c r="S42" s="83"/>
      <c r="T42" s="84">
        <f t="shared" si="0"/>
        <v>0</v>
      </c>
      <c r="U42" s="85"/>
      <c r="V42" s="78"/>
      <c r="W42" s="78"/>
      <c r="X42" s="78"/>
      <c r="Y42" s="78"/>
      <c r="Z42" s="78"/>
      <c r="AA42" s="78"/>
      <c r="AB42" s="78"/>
      <c r="AC42" s="78"/>
      <c r="AD42" s="35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25"/>
      <c r="AP42" s="22" t="str">
        <f t="shared" si="1"/>
        <v/>
      </c>
      <c r="AQ42" s="26">
        <f t="shared" si="6"/>
        <v>0</v>
      </c>
      <c r="AR42" s="22" t="str">
        <f t="shared" si="2"/>
        <v/>
      </c>
      <c r="AS42" s="29"/>
      <c r="AT42" s="22" t="str">
        <f t="shared" si="3"/>
        <v/>
      </c>
      <c r="AU42" s="29"/>
      <c r="AV42" s="23" t="str">
        <f t="shared" si="4"/>
        <v/>
      </c>
      <c r="AW42" s="30"/>
      <c r="AX42" s="31" t="str">
        <f t="shared" si="5"/>
        <v/>
      </c>
    </row>
    <row r="43" spans="2:50" x14ac:dyDescent="0.25">
      <c r="B43" s="64"/>
      <c r="C43" s="65"/>
      <c r="D43" s="66"/>
      <c r="E43" s="67"/>
      <c r="F43" s="69"/>
      <c r="G43" s="70"/>
      <c r="H43" s="70"/>
      <c r="I43" s="71"/>
      <c r="J43" s="33"/>
      <c r="K43" s="64"/>
      <c r="L43" s="65"/>
      <c r="M43" s="64"/>
      <c r="N43" s="65"/>
      <c r="O43" s="34"/>
      <c r="P43" s="33"/>
      <c r="Q43" s="41"/>
      <c r="R43" s="82"/>
      <c r="S43" s="83"/>
      <c r="T43" s="84">
        <f t="shared" si="0"/>
        <v>0</v>
      </c>
      <c r="U43" s="85"/>
      <c r="V43" s="78"/>
      <c r="W43" s="78"/>
      <c r="X43" s="78"/>
      <c r="Y43" s="78"/>
      <c r="Z43" s="78"/>
      <c r="AA43" s="78"/>
      <c r="AB43" s="78"/>
      <c r="AC43" s="78"/>
      <c r="AD43" s="35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25"/>
      <c r="AP43" s="22" t="str">
        <f t="shared" si="1"/>
        <v/>
      </c>
      <c r="AQ43" s="26">
        <f t="shared" si="6"/>
        <v>0</v>
      </c>
      <c r="AR43" s="22" t="str">
        <f t="shared" si="2"/>
        <v/>
      </c>
      <c r="AS43" s="29"/>
      <c r="AT43" s="22" t="str">
        <f t="shared" si="3"/>
        <v/>
      </c>
      <c r="AU43" s="29"/>
      <c r="AV43" s="23" t="str">
        <f t="shared" si="4"/>
        <v/>
      </c>
      <c r="AW43" s="30"/>
      <c r="AX43" s="31" t="str">
        <f t="shared" si="5"/>
        <v/>
      </c>
    </row>
    <row r="44" spans="2:50" x14ac:dyDescent="0.25">
      <c r="B44" s="64"/>
      <c r="C44" s="65"/>
      <c r="D44" s="66"/>
      <c r="E44" s="67"/>
      <c r="F44" s="69"/>
      <c r="G44" s="70"/>
      <c r="H44" s="70"/>
      <c r="I44" s="71"/>
      <c r="J44" s="33"/>
      <c r="K44" s="64"/>
      <c r="L44" s="65"/>
      <c r="M44" s="64"/>
      <c r="N44" s="65"/>
      <c r="O44" s="34"/>
      <c r="P44" s="33"/>
      <c r="Q44" s="41"/>
      <c r="R44" s="82"/>
      <c r="S44" s="83"/>
      <c r="T44" s="84">
        <f t="shared" si="0"/>
        <v>0</v>
      </c>
      <c r="U44" s="85"/>
      <c r="V44" s="78"/>
      <c r="W44" s="78"/>
      <c r="X44" s="78"/>
      <c r="Y44" s="78"/>
      <c r="Z44" s="78"/>
      <c r="AA44" s="78"/>
      <c r="AB44" s="78"/>
      <c r="AC44" s="78"/>
      <c r="AD44" s="35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25"/>
      <c r="AP44" s="22" t="str">
        <f t="shared" si="1"/>
        <v/>
      </c>
      <c r="AQ44" s="26">
        <f t="shared" si="6"/>
        <v>0</v>
      </c>
      <c r="AR44" s="22" t="str">
        <f t="shared" si="2"/>
        <v/>
      </c>
      <c r="AS44" s="29"/>
      <c r="AT44" s="22" t="str">
        <f t="shared" si="3"/>
        <v/>
      </c>
      <c r="AU44" s="29"/>
      <c r="AV44" s="23" t="str">
        <f t="shared" si="4"/>
        <v/>
      </c>
      <c r="AW44" s="30"/>
      <c r="AX44" s="31" t="str">
        <f t="shared" si="5"/>
        <v/>
      </c>
    </row>
    <row r="45" spans="2:50" x14ac:dyDescent="0.25">
      <c r="B45" s="64"/>
      <c r="C45" s="65"/>
      <c r="D45" s="66"/>
      <c r="E45" s="67"/>
      <c r="F45" s="69"/>
      <c r="G45" s="70"/>
      <c r="H45" s="70"/>
      <c r="I45" s="71"/>
      <c r="J45" s="33"/>
      <c r="K45" s="64"/>
      <c r="L45" s="65"/>
      <c r="M45" s="64"/>
      <c r="N45" s="65"/>
      <c r="O45" s="34"/>
      <c r="P45" s="33"/>
      <c r="Q45" s="41"/>
      <c r="R45" s="82"/>
      <c r="S45" s="83"/>
      <c r="T45" s="84">
        <f t="shared" si="0"/>
        <v>0</v>
      </c>
      <c r="U45" s="85"/>
      <c r="V45" s="78"/>
      <c r="W45" s="78"/>
      <c r="X45" s="78"/>
      <c r="Y45" s="78"/>
      <c r="Z45" s="78"/>
      <c r="AA45" s="78"/>
      <c r="AB45" s="78"/>
      <c r="AC45" s="78"/>
      <c r="AD45" s="35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25"/>
      <c r="AP45" s="22" t="str">
        <f t="shared" si="1"/>
        <v/>
      </c>
      <c r="AQ45" s="26">
        <f t="shared" si="6"/>
        <v>0</v>
      </c>
      <c r="AR45" s="22" t="str">
        <f t="shared" si="2"/>
        <v/>
      </c>
      <c r="AS45" s="29"/>
      <c r="AT45" s="22" t="str">
        <f t="shared" si="3"/>
        <v/>
      </c>
      <c r="AU45" s="29"/>
      <c r="AV45" s="23" t="str">
        <f t="shared" si="4"/>
        <v/>
      </c>
      <c r="AW45" s="30"/>
      <c r="AX45" s="31" t="str">
        <f t="shared" si="5"/>
        <v/>
      </c>
    </row>
    <row r="46" spans="2:50" x14ac:dyDescent="0.25">
      <c r="B46" s="64"/>
      <c r="C46" s="65"/>
      <c r="D46" s="66"/>
      <c r="E46" s="67"/>
      <c r="F46" s="69"/>
      <c r="G46" s="70"/>
      <c r="H46" s="70"/>
      <c r="I46" s="71"/>
      <c r="J46" s="33"/>
      <c r="K46" s="64"/>
      <c r="L46" s="65"/>
      <c r="M46" s="64"/>
      <c r="N46" s="65"/>
      <c r="O46" s="34"/>
      <c r="P46" s="33"/>
      <c r="Q46" s="41"/>
      <c r="R46" s="82"/>
      <c r="S46" s="83"/>
      <c r="T46" s="84">
        <f t="shared" si="0"/>
        <v>0</v>
      </c>
      <c r="U46" s="85"/>
      <c r="V46" s="78"/>
      <c r="W46" s="78"/>
      <c r="X46" s="78"/>
      <c r="Y46" s="78"/>
      <c r="Z46" s="78"/>
      <c r="AA46" s="78"/>
      <c r="AB46" s="78"/>
      <c r="AC46" s="78"/>
      <c r="AD46" s="35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25"/>
      <c r="AP46" s="22" t="str">
        <f t="shared" si="1"/>
        <v/>
      </c>
      <c r="AQ46" s="26">
        <f t="shared" si="6"/>
        <v>0</v>
      </c>
      <c r="AR46" s="22" t="str">
        <f t="shared" si="2"/>
        <v/>
      </c>
      <c r="AS46" s="29"/>
      <c r="AT46" s="22" t="str">
        <f t="shared" si="3"/>
        <v/>
      </c>
      <c r="AU46" s="29"/>
      <c r="AV46" s="23" t="str">
        <f t="shared" si="4"/>
        <v/>
      </c>
      <c r="AW46" s="30"/>
      <c r="AX46" s="31" t="str">
        <f t="shared" si="5"/>
        <v/>
      </c>
    </row>
    <row r="47" spans="2:50" x14ac:dyDescent="0.25">
      <c r="B47" s="64"/>
      <c r="C47" s="65"/>
      <c r="D47" s="66"/>
      <c r="E47" s="67"/>
      <c r="F47" s="69"/>
      <c r="G47" s="70"/>
      <c r="H47" s="70"/>
      <c r="I47" s="71"/>
      <c r="J47" s="33"/>
      <c r="K47" s="64"/>
      <c r="L47" s="65"/>
      <c r="M47" s="64"/>
      <c r="N47" s="65"/>
      <c r="O47" s="34"/>
      <c r="P47" s="33"/>
      <c r="Q47" s="41"/>
      <c r="R47" s="82"/>
      <c r="S47" s="83"/>
      <c r="T47" s="84">
        <f t="shared" si="0"/>
        <v>0</v>
      </c>
      <c r="U47" s="85"/>
      <c r="V47" s="78"/>
      <c r="W47" s="78"/>
      <c r="X47" s="78"/>
      <c r="Y47" s="78"/>
      <c r="Z47" s="78"/>
      <c r="AA47" s="78"/>
      <c r="AB47" s="78"/>
      <c r="AC47" s="78"/>
      <c r="AD47" s="35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25"/>
      <c r="AP47" s="22" t="str">
        <f t="shared" si="1"/>
        <v/>
      </c>
      <c r="AQ47" s="26">
        <f t="shared" si="6"/>
        <v>0</v>
      </c>
      <c r="AR47" s="22" t="str">
        <f t="shared" si="2"/>
        <v/>
      </c>
      <c r="AS47" s="29"/>
      <c r="AT47" s="22" t="str">
        <f t="shared" si="3"/>
        <v/>
      </c>
      <c r="AU47" s="29"/>
      <c r="AV47" s="23" t="str">
        <f t="shared" si="4"/>
        <v/>
      </c>
      <c r="AW47" s="30"/>
      <c r="AX47" s="31" t="str">
        <f t="shared" si="5"/>
        <v/>
      </c>
    </row>
    <row r="48" spans="2:50" x14ac:dyDescent="0.25">
      <c r="B48" s="64"/>
      <c r="C48" s="65"/>
      <c r="D48" s="66"/>
      <c r="E48" s="67"/>
      <c r="F48" s="69"/>
      <c r="G48" s="70"/>
      <c r="H48" s="70"/>
      <c r="I48" s="71"/>
      <c r="J48" s="33"/>
      <c r="K48" s="64"/>
      <c r="L48" s="65"/>
      <c r="M48" s="64"/>
      <c r="N48" s="65"/>
      <c r="O48" s="34"/>
      <c r="P48" s="33"/>
      <c r="Q48" s="41"/>
      <c r="R48" s="82"/>
      <c r="S48" s="83"/>
      <c r="T48" s="84">
        <f t="shared" si="0"/>
        <v>0</v>
      </c>
      <c r="U48" s="85"/>
      <c r="V48" s="78"/>
      <c r="W48" s="78"/>
      <c r="X48" s="78"/>
      <c r="Y48" s="78"/>
      <c r="Z48" s="78"/>
      <c r="AA48" s="78"/>
      <c r="AB48" s="78"/>
      <c r="AC48" s="78"/>
      <c r="AD48" s="35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25"/>
      <c r="AP48" s="22" t="str">
        <f t="shared" si="1"/>
        <v/>
      </c>
      <c r="AQ48" s="26">
        <f t="shared" si="6"/>
        <v>0</v>
      </c>
      <c r="AR48" s="22" t="str">
        <f t="shared" si="2"/>
        <v/>
      </c>
      <c r="AS48" s="29"/>
      <c r="AT48" s="22" t="str">
        <f t="shared" si="3"/>
        <v/>
      </c>
      <c r="AU48" s="29"/>
      <c r="AV48" s="23" t="str">
        <f t="shared" si="4"/>
        <v/>
      </c>
      <c r="AW48" s="30"/>
      <c r="AX48" s="31" t="str">
        <f t="shared" si="5"/>
        <v/>
      </c>
    </row>
    <row r="49" spans="2:50" x14ac:dyDescent="0.25">
      <c r="B49" s="64"/>
      <c r="C49" s="65"/>
      <c r="D49" s="66"/>
      <c r="E49" s="67"/>
      <c r="F49" s="69"/>
      <c r="G49" s="70"/>
      <c r="H49" s="70"/>
      <c r="I49" s="71"/>
      <c r="J49" s="33"/>
      <c r="K49" s="64"/>
      <c r="L49" s="65"/>
      <c r="M49" s="64"/>
      <c r="N49" s="65"/>
      <c r="O49" s="34"/>
      <c r="P49" s="33"/>
      <c r="Q49" s="41"/>
      <c r="R49" s="82"/>
      <c r="S49" s="83"/>
      <c r="T49" s="84">
        <f t="shared" si="0"/>
        <v>0</v>
      </c>
      <c r="U49" s="85"/>
      <c r="V49" s="78"/>
      <c r="W49" s="78"/>
      <c r="X49" s="78"/>
      <c r="Y49" s="78"/>
      <c r="Z49" s="78"/>
      <c r="AA49" s="78"/>
      <c r="AB49" s="78"/>
      <c r="AC49" s="78"/>
      <c r="AD49" s="35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25"/>
      <c r="AP49" s="22" t="str">
        <f t="shared" si="1"/>
        <v/>
      </c>
      <c r="AQ49" s="26">
        <f t="shared" si="6"/>
        <v>0</v>
      </c>
      <c r="AR49" s="22" t="str">
        <f t="shared" si="2"/>
        <v/>
      </c>
      <c r="AS49" s="29"/>
      <c r="AT49" s="22" t="str">
        <f t="shared" si="3"/>
        <v/>
      </c>
      <c r="AU49" s="29"/>
      <c r="AV49" s="23" t="str">
        <f t="shared" si="4"/>
        <v/>
      </c>
      <c r="AW49" s="30"/>
      <c r="AX49" s="31" t="str">
        <f t="shared" si="5"/>
        <v/>
      </c>
    </row>
    <row r="50" spans="2:50" x14ac:dyDescent="0.25">
      <c r="B50" s="64"/>
      <c r="C50" s="65"/>
      <c r="D50" s="66"/>
      <c r="E50" s="67"/>
      <c r="F50" s="69"/>
      <c r="G50" s="70"/>
      <c r="H50" s="70"/>
      <c r="I50" s="71"/>
      <c r="J50" s="33"/>
      <c r="K50" s="64"/>
      <c r="L50" s="65"/>
      <c r="M50" s="64"/>
      <c r="N50" s="65"/>
      <c r="O50" s="34"/>
      <c r="P50" s="33"/>
      <c r="Q50" s="41"/>
      <c r="R50" s="82"/>
      <c r="S50" s="83"/>
      <c r="T50" s="84">
        <f t="shared" si="0"/>
        <v>0</v>
      </c>
      <c r="U50" s="85"/>
      <c r="V50" s="78"/>
      <c r="W50" s="78"/>
      <c r="X50" s="78"/>
      <c r="Y50" s="78"/>
      <c r="Z50" s="78"/>
      <c r="AA50" s="78"/>
      <c r="AB50" s="78"/>
      <c r="AC50" s="78"/>
      <c r="AD50" s="35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25"/>
      <c r="AP50" s="22" t="str">
        <f t="shared" si="1"/>
        <v/>
      </c>
      <c r="AQ50" s="26">
        <f t="shared" si="6"/>
        <v>0</v>
      </c>
      <c r="AR50" s="22" t="str">
        <f t="shared" si="2"/>
        <v/>
      </c>
      <c r="AS50" s="29"/>
      <c r="AT50" s="22" t="str">
        <f t="shared" si="3"/>
        <v/>
      </c>
      <c r="AU50" s="29"/>
      <c r="AV50" s="23" t="str">
        <f t="shared" si="4"/>
        <v/>
      </c>
      <c r="AW50" s="30"/>
      <c r="AX50" s="31" t="str">
        <f t="shared" si="5"/>
        <v/>
      </c>
    </row>
    <row r="51" spans="2:50" x14ac:dyDescent="0.25"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7">
        <f>SUM(T21:U50)</f>
        <v>0</v>
      </c>
      <c r="U51" s="48"/>
    </row>
    <row r="52" spans="2:50" x14ac:dyDescent="0.25"/>
  </sheetData>
  <sheetProtection algorithmName="SHA-512" hashValue="hHej2K0ap42PiSuox7+hhbH6Dmh6BPf0Q4wFRFIHhJ4Xonlc2THj0Zhh4A55DgLIqxN2I+VoixBdYX3Ap/p5WQ==" saltValue="FIyqHURt8Ir+eZF4cSNmzg==" spinCount="100000" sheet="1" objects="1" selectLockedCells="1"/>
  <mergeCells count="461">
    <mergeCell ref="R10:S10"/>
    <mergeCell ref="AJ50:AL50"/>
    <mergeCell ref="AM50:AN50"/>
    <mergeCell ref="AE49:AF49"/>
    <mergeCell ref="AG49:AI49"/>
    <mergeCell ref="AJ49:AL49"/>
    <mergeCell ref="AM49:AN49"/>
    <mergeCell ref="B50:C50"/>
    <mergeCell ref="D50:E50"/>
    <mergeCell ref="F50:I50"/>
    <mergeCell ref="K50:L50"/>
    <mergeCell ref="M50:N50"/>
    <mergeCell ref="R50:S50"/>
    <mergeCell ref="T50:U50"/>
    <mergeCell ref="V50:Y50"/>
    <mergeCell ref="Z50:AA50"/>
    <mergeCell ref="AB50:AC50"/>
    <mergeCell ref="AE50:AF50"/>
    <mergeCell ref="AG50:AI50"/>
    <mergeCell ref="R49:S49"/>
    <mergeCell ref="T49:U49"/>
    <mergeCell ref="V49:Y49"/>
    <mergeCell ref="Z49:AA49"/>
    <mergeCell ref="AB49:AC49"/>
    <mergeCell ref="B49:C49"/>
    <mergeCell ref="D49:E49"/>
    <mergeCell ref="F49:I49"/>
    <mergeCell ref="K49:L49"/>
    <mergeCell ref="M49:N49"/>
    <mergeCell ref="AJ47:AL47"/>
    <mergeCell ref="AM47:AN47"/>
    <mergeCell ref="B48:C48"/>
    <mergeCell ref="D48:E48"/>
    <mergeCell ref="F48:I48"/>
    <mergeCell ref="K48:L48"/>
    <mergeCell ref="M48:N48"/>
    <mergeCell ref="R48:S48"/>
    <mergeCell ref="T48:U48"/>
    <mergeCell ref="V48:Y48"/>
    <mergeCell ref="Z48:AA48"/>
    <mergeCell ref="AB48:AC48"/>
    <mergeCell ref="AE48:AF48"/>
    <mergeCell ref="AG48:AI48"/>
    <mergeCell ref="AJ48:AL48"/>
    <mergeCell ref="AM48:AN48"/>
    <mergeCell ref="AB47:AC47"/>
    <mergeCell ref="AE47:AF47"/>
    <mergeCell ref="AE46:AF46"/>
    <mergeCell ref="AG46:AI46"/>
    <mergeCell ref="AJ46:AL46"/>
    <mergeCell ref="AG47:AI47"/>
    <mergeCell ref="B47:C47"/>
    <mergeCell ref="D47:E47"/>
    <mergeCell ref="F47:I47"/>
    <mergeCell ref="K47:L47"/>
    <mergeCell ref="M47:N47"/>
    <mergeCell ref="R47:S47"/>
    <mergeCell ref="T47:U47"/>
    <mergeCell ref="V47:Y47"/>
    <mergeCell ref="Z47:AA47"/>
    <mergeCell ref="T46:U46"/>
    <mergeCell ref="V46:Y46"/>
    <mergeCell ref="Z46:AA46"/>
    <mergeCell ref="AB46:AC46"/>
    <mergeCell ref="B46:C46"/>
    <mergeCell ref="D46:E46"/>
    <mergeCell ref="F46:I46"/>
    <mergeCell ref="K46:L46"/>
    <mergeCell ref="M46:N46"/>
    <mergeCell ref="B45:C45"/>
    <mergeCell ref="D45:E45"/>
    <mergeCell ref="F45:I45"/>
    <mergeCell ref="K45:L45"/>
    <mergeCell ref="M45:N45"/>
    <mergeCell ref="R45:S45"/>
    <mergeCell ref="T45:U45"/>
    <mergeCell ref="V45:Y45"/>
    <mergeCell ref="Z45:AA45"/>
    <mergeCell ref="AM46:AN46"/>
    <mergeCell ref="AB44:AC44"/>
    <mergeCell ref="AE44:AF44"/>
    <mergeCell ref="AG44:AI44"/>
    <mergeCell ref="R43:S43"/>
    <mergeCell ref="T43:U43"/>
    <mergeCell ref="V43:Y43"/>
    <mergeCell ref="Z43:AA43"/>
    <mergeCell ref="AB43:AC43"/>
    <mergeCell ref="T44:U44"/>
    <mergeCell ref="V44:Y44"/>
    <mergeCell ref="Z44:AA44"/>
    <mergeCell ref="AE43:AF43"/>
    <mergeCell ref="AG43:AI43"/>
    <mergeCell ref="AJ43:AL43"/>
    <mergeCell ref="AM43:AN43"/>
    <mergeCell ref="AJ44:AL44"/>
    <mergeCell ref="AM44:AN44"/>
    <mergeCell ref="AB45:AC45"/>
    <mergeCell ref="AE45:AF45"/>
    <mergeCell ref="AG45:AI45"/>
    <mergeCell ref="AJ45:AL45"/>
    <mergeCell ref="AM45:AN45"/>
    <mergeCell ref="R46:S46"/>
    <mergeCell ref="B43:C43"/>
    <mergeCell ref="D43:E43"/>
    <mergeCell ref="F43:I43"/>
    <mergeCell ref="B44:C44"/>
    <mergeCell ref="D44:E44"/>
    <mergeCell ref="F44:I44"/>
    <mergeCell ref="K44:L44"/>
    <mergeCell ref="M44:N44"/>
    <mergeCell ref="R44:S44"/>
    <mergeCell ref="K43:L43"/>
    <mergeCell ref="M43:N43"/>
    <mergeCell ref="AB42:AC42"/>
    <mergeCell ref="AE42:AF42"/>
    <mergeCell ref="AG42:AI42"/>
    <mergeCell ref="AJ42:AL42"/>
    <mergeCell ref="AM42:AN42"/>
    <mergeCell ref="AB41:AC41"/>
    <mergeCell ref="AE41:AF41"/>
    <mergeCell ref="AG41:AI41"/>
    <mergeCell ref="B41:C41"/>
    <mergeCell ref="D41:E41"/>
    <mergeCell ref="F41:I41"/>
    <mergeCell ref="K41:L41"/>
    <mergeCell ref="M41:N41"/>
    <mergeCell ref="B42:C42"/>
    <mergeCell ref="D42:E42"/>
    <mergeCell ref="F42:I42"/>
    <mergeCell ref="K42:L42"/>
    <mergeCell ref="M42:N42"/>
    <mergeCell ref="R42:S42"/>
    <mergeCell ref="T42:U42"/>
    <mergeCell ref="V42:Y42"/>
    <mergeCell ref="Z42:AA42"/>
    <mergeCell ref="R41:S41"/>
    <mergeCell ref="T41:U41"/>
    <mergeCell ref="V41:Y41"/>
    <mergeCell ref="Z41:AA41"/>
    <mergeCell ref="AJ39:AL39"/>
    <mergeCell ref="AM39:AN39"/>
    <mergeCell ref="R40:S40"/>
    <mergeCell ref="T40:U40"/>
    <mergeCell ref="V40:Y40"/>
    <mergeCell ref="Z40:AA40"/>
    <mergeCell ref="AB40:AC40"/>
    <mergeCell ref="R39:S39"/>
    <mergeCell ref="T39:U39"/>
    <mergeCell ref="V39:Y39"/>
    <mergeCell ref="Z39:AA39"/>
    <mergeCell ref="AE40:AF40"/>
    <mergeCell ref="AG40:AI40"/>
    <mergeCell ref="AJ40:AL40"/>
    <mergeCell ref="AM40:AN40"/>
    <mergeCell ref="AJ41:AL41"/>
    <mergeCell ref="AM41:AN41"/>
    <mergeCell ref="Z37:AA37"/>
    <mergeCell ref="AB37:AC37"/>
    <mergeCell ref="T38:U38"/>
    <mergeCell ref="V38:Y38"/>
    <mergeCell ref="Z38:AA38"/>
    <mergeCell ref="AE37:AF37"/>
    <mergeCell ref="AG37:AI37"/>
    <mergeCell ref="B40:C40"/>
    <mergeCell ref="D40:E40"/>
    <mergeCell ref="F40:I40"/>
    <mergeCell ref="K40:L40"/>
    <mergeCell ref="M40:N40"/>
    <mergeCell ref="B39:C39"/>
    <mergeCell ref="D39:E39"/>
    <mergeCell ref="F39:I39"/>
    <mergeCell ref="K39:L39"/>
    <mergeCell ref="M39:N39"/>
    <mergeCell ref="AJ37:AL37"/>
    <mergeCell ref="AM37:AN37"/>
    <mergeCell ref="AJ38:AL38"/>
    <mergeCell ref="AM38:AN38"/>
    <mergeCell ref="AB39:AC39"/>
    <mergeCell ref="AE39:AF39"/>
    <mergeCell ref="AG39:AI39"/>
    <mergeCell ref="B37:C37"/>
    <mergeCell ref="D37:E37"/>
    <mergeCell ref="F37:I37"/>
    <mergeCell ref="B38:C38"/>
    <mergeCell ref="D38:E38"/>
    <mergeCell ref="F38:I38"/>
    <mergeCell ref="K38:L38"/>
    <mergeCell ref="M38:N38"/>
    <mergeCell ref="R38:S38"/>
    <mergeCell ref="K37:L37"/>
    <mergeCell ref="M37:N37"/>
    <mergeCell ref="AB38:AC38"/>
    <mergeCell ref="AE38:AF38"/>
    <mergeCell ref="AG38:AI38"/>
    <mergeCell ref="R37:S37"/>
    <mergeCell ref="T37:U37"/>
    <mergeCell ref="V37:Y37"/>
    <mergeCell ref="AB36:AC36"/>
    <mergeCell ref="AE36:AF36"/>
    <mergeCell ref="AG36:AI36"/>
    <mergeCell ref="AJ36:AL36"/>
    <mergeCell ref="AM36:AN36"/>
    <mergeCell ref="AB35:AC35"/>
    <mergeCell ref="AE35:AF35"/>
    <mergeCell ref="AG35:AI35"/>
    <mergeCell ref="B35:C35"/>
    <mergeCell ref="D35:E35"/>
    <mergeCell ref="F35:I35"/>
    <mergeCell ref="K35:L35"/>
    <mergeCell ref="M35:N35"/>
    <mergeCell ref="B36:C36"/>
    <mergeCell ref="D36:E36"/>
    <mergeCell ref="F36:I36"/>
    <mergeCell ref="K36:L36"/>
    <mergeCell ref="M36:N36"/>
    <mergeCell ref="R36:S36"/>
    <mergeCell ref="T36:U36"/>
    <mergeCell ref="V36:Y36"/>
    <mergeCell ref="Z36:AA36"/>
    <mergeCell ref="R35:S35"/>
    <mergeCell ref="T35:U35"/>
    <mergeCell ref="V35:Y35"/>
    <mergeCell ref="Z35:AA35"/>
    <mergeCell ref="AJ33:AL33"/>
    <mergeCell ref="AM33:AN33"/>
    <mergeCell ref="R34:S34"/>
    <mergeCell ref="T34:U34"/>
    <mergeCell ref="V34:Y34"/>
    <mergeCell ref="Z34:AA34"/>
    <mergeCell ref="AB34:AC34"/>
    <mergeCell ref="R33:S33"/>
    <mergeCell ref="T33:U33"/>
    <mergeCell ref="V33:Y33"/>
    <mergeCell ref="Z33:AA33"/>
    <mergeCell ref="AE34:AF34"/>
    <mergeCell ref="AG34:AI34"/>
    <mergeCell ref="AJ34:AL34"/>
    <mergeCell ref="AM34:AN34"/>
    <mergeCell ref="AJ35:AL35"/>
    <mergeCell ref="AM35:AN35"/>
    <mergeCell ref="Z31:AA31"/>
    <mergeCell ref="AB31:AC31"/>
    <mergeCell ref="T32:U32"/>
    <mergeCell ref="V32:Y32"/>
    <mergeCell ref="Z32:AA32"/>
    <mergeCell ref="AE31:AF31"/>
    <mergeCell ref="AG31:AI31"/>
    <mergeCell ref="B34:C34"/>
    <mergeCell ref="D34:E34"/>
    <mergeCell ref="F34:I34"/>
    <mergeCell ref="K34:L34"/>
    <mergeCell ref="M34:N34"/>
    <mergeCell ref="B33:C33"/>
    <mergeCell ref="D33:E33"/>
    <mergeCell ref="F33:I33"/>
    <mergeCell ref="K33:L33"/>
    <mergeCell ref="M33:N33"/>
    <mergeCell ref="AJ31:AL31"/>
    <mergeCell ref="AM31:AN31"/>
    <mergeCell ref="AJ32:AL32"/>
    <mergeCell ref="AM32:AN32"/>
    <mergeCell ref="AB33:AC33"/>
    <mergeCell ref="AE33:AF33"/>
    <mergeCell ref="AG33:AI33"/>
    <mergeCell ref="B31:C31"/>
    <mergeCell ref="D31:E31"/>
    <mergeCell ref="F31:I31"/>
    <mergeCell ref="B32:C32"/>
    <mergeCell ref="D32:E32"/>
    <mergeCell ref="F32:I32"/>
    <mergeCell ref="K32:L32"/>
    <mergeCell ref="M32:N32"/>
    <mergeCell ref="R32:S32"/>
    <mergeCell ref="K31:L31"/>
    <mergeCell ref="M31:N31"/>
    <mergeCell ref="AB32:AC32"/>
    <mergeCell ref="AE32:AF32"/>
    <mergeCell ref="AG32:AI32"/>
    <mergeCell ref="R31:S31"/>
    <mergeCell ref="T31:U31"/>
    <mergeCell ref="V31:Y31"/>
    <mergeCell ref="AB30:AC30"/>
    <mergeCell ref="AE30:AF30"/>
    <mergeCell ref="AG30:AI30"/>
    <mergeCell ref="AJ30:AL30"/>
    <mergeCell ref="AM30:AN30"/>
    <mergeCell ref="AB29:AC29"/>
    <mergeCell ref="AE29:AF29"/>
    <mergeCell ref="AG29:AI29"/>
    <mergeCell ref="B29:C29"/>
    <mergeCell ref="D29:E29"/>
    <mergeCell ref="F29:I29"/>
    <mergeCell ref="K29:L29"/>
    <mergeCell ref="M29:N29"/>
    <mergeCell ref="B30:C30"/>
    <mergeCell ref="D30:E30"/>
    <mergeCell ref="F30:I30"/>
    <mergeCell ref="K30:L30"/>
    <mergeCell ref="M30:N30"/>
    <mergeCell ref="R30:S30"/>
    <mergeCell ref="T30:U30"/>
    <mergeCell ref="V30:Y30"/>
    <mergeCell ref="Z30:AA30"/>
    <mergeCell ref="R29:S29"/>
    <mergeCell ref="T29:U29"/>
    <mergeCell ref="V29:Y29"/>
    <mergeCell ref="Z29:AA29"/>
    <mergeCell ref="AJ27:AL27"/>
    <mergeCell ref="AM27:AN27"/>
    <mergeCell ref="R28:S28"/>
    <mergeCell ref="T28:U28"/>
    <mergeCell ref="V28:Y28"/>
    <mergeCell ref="Z28:AA28"/>
    <mergeCell ref="AB28:AC28"/>
    <mergeCell ref="R27:S27"/>
    <mergeCell ref="T27:U27"/>
    <mergeCell ref="V27:Y27"/>
    <mergeCell ref="Z27:AA27"/>
    <mergeCell ref="AE28:AF28"/>
    <mergeCell ref="AG28:AI28"/>
    <mergeCell ref="AJ28:AL28"/>
    <mergeCell ref="AM28:AN28"/>
    <mergeCell ref="AJ29:AL29"/>
    <mergeCell ref="AM29:AN29"/>
    <mergeCell ref="Z25:AA25"/>
    <mergeCell ref="AB25:AC25"/>
    <mergeCell ref="T26:U26"/>
    <mergeCell ref="V26:Y26"/>
    <mergeCell ref="Z26:AA26"/>
    <mergeCell ref="AE25:AF25"/>
    <mergeCell ref="AG25:AI25"/>
    <mergeCell ref="B28:C28"/>
    <mergeCell ref="D28:E28"/>
    <mergeCell ref="F28:I28"/>
    <mergeCell ref="K28:L28"/>
    <mergeCell ref="M28:N28"/>
    <mergeCell ref="B27:C27"/>
    <mergeCell ref="D27:E27"/>
    <mergeCell ref="F27:I27"/>
    <mergeCell ref="K27:L27"/>
    <mergeCell ref="M27:N27"/>
    <mergeCell ref="AJ25:AL25"/>
    <mergeCell ref="AM25:AN25"/>
    <mergeCell ref="AJ26:AL26"/>
    <mergeCell ref="AM26:AN26"/>
    <mergeCell ref="AB27:AC27"/>
    <mergeCell ref="AE27:AF27"/>
    <mergeCell ref="AG27:AI27"/>
    <mergeCell ref="B25:C25"/>
    <mergeCell ref="D25:E25"/>
    <mergeCell ref="F25:I25"/>
    <mergeCell ref="B26:C26"/>
    <mergeCell ref="D26:E26"/>
    <mergeCell ref="F26:I26"/>
    <mergeCell ref="K26:L26"/>
    <mergeCell ref="M26:N26"/>
    <mergeCell ref="R26:S26"/>
    <mergeCell ref="K25:L25"/>
    <mergeCell ref="M25:N25"/>
    <mergeCell ref="AB26:AC26"/>
    <mergeCell ref="AE26:AF26"/>
    <mergeCell ref="AG26:AI26"/>
    <mergeCell ref="R25:S25"/>
    <mergeCell ref="T25:U25"/>
    <mergeCell ref="V25:Y25"/>
    <mergeCell ref="T23:U23"/>
    <mergeCell ref="V23:Y23"/>
    <mergeCell ref="Z23:AA23"/>
    <mergeCell ref="K22:L22"/>
    <mergeCell ref="M22:N22"/>
    <mergeCell ref="AJ23:AL23"/>
    <mergeCell ref="AM23:AN23"/>
    <mergeCell ref="B24:C24"/>
    <mergeCell ref="D24:E24"/>
    <mergeCell ref="F24:I24"/>
    <mergeCell ref="K24:L24"/>
    <mergeCell ref="M24:N24"/>
    <mergeCell ref="R24:S24"/>
    <mergeCell ref="T24:U24"/>
    <mergeCell ref="V24:Y24"/>
    <mergeCell ref="Z24:AA24"/>
    <mergeCell ref="AB24:AC24"/>
    <mergeCell ref="AE24:AF24"/>
    <mergeCell ref="AG24:AI24"/>
    <mergeCell ref="AJ24:AL24"/>
    <mergeCell ref="AM24:AN24"/>
    <mergeCell ref="AB23:AC23"/>
    <mergeCell ref="AE23:AF23"/>
    <mergeCell ref="AG23:AI23"/>
    <mergeCell ref="B22:C22"/>
    <mergeCell ref="D22:E22"/>
    <mergeCell ref="F22:I22"/>
    <mergeCell ref="B23:C23"/>
    <mergeCell ref="D23:E23"/>
    <mergeCell ref="F23:I23"/>
    <mergeCell ref="K23:L23"/>
    <mergeCell ref="M23:N23"/>
    <mergeCell ref="R23:S23"/>
    <mergeCell ref="T21:U21"/>
    <mergeCell ref="V21:Y21"/>
    <mergeCell ref="AE21:AF21"/>
    <mergeCell ref="AG21:AI21"/>
    <mergeCell ref="AJ21:AL21"/>
    <mergeCell ref="Z21:AA21"/>
    <mergeCell ref="AB21:AC21"/>
    <mergeCell ref="R22:S22"/>
    <mergeCell ref="T22:U22"/>
    <mergeCell ref="V22:Y22"/>
    <mergeCell ref="Z22:AA22"/>
    <mergeCell ref="AB22:AC22"/>
    <mergeCell ref="AE22:AF22"/>
    <mergeCell ref="AG22:AI22"/>
    <mergeCell ref="AJ22:AL22"/>
    <mergeCell ref="B8:D8"/>
    <mergeCell ref="B10:D10"/>
    <mergeCell ref="B14:D14"/>
    <mergeCell ref="AM22:AN22"/>
    <mergeCell ref="E14:H14"/>
    <mergeCell ref="AP19:AQ19"/>
    <mergeCell ref="B20:C20"/>
    <mergeCell ref="D20:E20"/>
    <mergeCell ref="K20:L20"/>
    <mergeCell ref="M20:N20"/>
    <mergeCell ref="V20:Y20"/>
    <mergeCell ref="V19:AC19"/>
    <mergeCell ref="AM20:AN20"/>
    <mergeCell ref="R20:S20"/>
    <mergeCell ref="T20:U20"/>
    <mergeCell ref="Z20:AA20"/>
    <mergeCell ref="AB20:AC20"/>
    <mergeCell ref="AE20:AF20"/>
    <mergeCell ref="AG20:AI20"/>
    <mergeCell ref="AJ20:AL20"/>
    <mergeCell ref="AM21:AN21"/>
    <mergeCell ref="K21:L21"/>
    <mergeCell ref="M21:N21"/>
    <mergeCell ref="R21:S21"/>
    <mergeCell ref="P18:S18"/>
    <mergeCell ref="B51:S51"/>
    <mergeCell ref="T51:U51"/>
    <mergeCell ref="L12:O12"/>
    <mergeCell ref="P14:S14"/>
    <mergeCell ref="B2:U4"/>
    <mergeCell ref="E8:H8"/>
    <mergeCell ref="E10:H10"/>
    <mergeCell ref="B21:C21"/>
    <mergeCell ref="D21:E21"/>
    <mergeCell ref="F20:I20"/>
    <mergeCell ref="F21:I21"/>
    <mergeCell ref="R8:S8"/>
    <mergeCell ref="P16:S16"/>
    <mergeCell ref="J8:K8"/>
    <mergeCell ref="J10:K10"/>
    <mergeCell ref="J12:K12"/>
    <mergeCell ref="J14:K14"/>
    <mergeCell ref="B16:H16"/>
    <mergeCell ref="L16:M16"/>
    <mergeCell ref="L8:O8"/>
    <mergeCell ref="L10:O10"/>
    <mergeCell ref="J16:K16"/>
    <mergeCell ref="L14:M14"/>
  </mergeCells>
  <conditionalFormatting sqref="D21:E50">
    <cfRule type="expression" dxfId="2" priority="1">
      <formula>$B21="New"</formula>
    </cfRule>
  </conditionalFormatting>
  <conditionalFormatting sqref="V19:AC19 V20:AN20">
    <cfRule type="expression" dxfId="1" priority="35">
      <formula>$V$19&lt;&gt;""</formula>
    </cfRule>
  </conditionalFormatting>
  <conditionalFormatting sqref="V21:AN50">
    <cfRule type="expression" dxfId="0" priority="32">
      <formula>$B21="New"</formula>
    </cfRule>
  </conditionalFormatting>
  <dataValidations count="2">
    <dataValidation type="list" allowBlank="1" showInputMessage="1" showErrorMessage="1" sqref="AJ21:AL50" xr:uid="{A7F55F0D-D553-451A-A39E-B9D23AF7D943}">
      <formula1>INDIRECT(CONCATENATE(SUBSTITUTE($AE21," ","_"),"_ST"))</formula1>
    </dataValidation>
    <dataValidation type="list" allowBlank="1" showInputMessage="1" showErrorMessage="1" sqref="AG21:AI50" xr:uid="{00E54E49-5514-4F56-8068-1315FB53DDF9}">
      <formula1>INDIRECT(SUBSTITUTE($AE21," ","_"))</formula1>
    </dataValidation>
  </dataValidations>
  <pageMargins left="0.7" right="0.7" top="0.75" bottom="0.75" header="0.3" footer="0.3"/>
  <pageSetup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5C1139D3-4CB6-4EE9-9A56-01971A87EC3A}">
          <x14:formula1>
            <xm:f>Data!$B$3:$B$10</xm:f>
          </x14:formula1>
          <xm:sqref>E8:H8</xm:sqref>
        </x14:dataValidation>
        <x14:dataValidation type="list" allowBlank="1" showInputMessage="1" showErrorMessage="1" xr:uid="{99EB46AE-1960-46E1-984B-8215B626C57E}">
          <x14:formula1>
            <xm:f>Data!$C$3:$C$5</xm:f>
          </x14:formula1>
          <xm:sqref>L14:M14</xm:sqref>
        </x14:dataValidation>
        <x14:dataValidation type="list" allowBlank="1" showInputMessage="1" showErrorMessage="1" xr:uid="{61701430-AC83-44FF-B520-D05C4BE8A8A0}">
          <x14:formula1>
            <xm:f>Data!$D$3:$D$10</xm:f>
          </x14:formula1>
          <xm:sqref>L16:M16</xm:sqref>
        </x14:dataValidation>
        <x14:dataValidation type="list" allowBlank="1" showInputMessage="1" showErrorMessage="1" xr:uid="{0F6EDB18-62CE-49EC-8BB2-FCCF4068094C}">
          <x14:formula1>
            <xm:f>Data!$E$3:$E$4</xm:f>
          </x14:formula1>
          <xm:sqref>T14</xm:sqref>
        </x14:dataValidation>
        <x14:dataValidation type="list" allowBlank="1" showInputMessage="1" showErrorMessage="1" xr:uid="{B39630FA-EFE3-4622-A784-A4D5F2DB3E9F}">
          <x14:formula1>
            <xm:f>Data!$F$3:$F$4</xm:f>
          </x14:formula1>
          <xm:sqref>T16 T18</xm:sqref>
        </x14:dataValidation>
        <x14:dataValidation type="list" allowBlank="1" showInputMessage="1" showErrorMessage="1" xr:uid="{B6D2F19A-3057-4CAA-86D7-0B19A6A27FC5}">
          <x14:formula1>
            <xm:f>Data!$I$3:$I$5</xm:f>
          </x14:formula1>
          <xm:sqref>AE21:AF50</xm:sqref>
        </x14:dataValidation>
        <x14:dataValidation type="list" allowBlank="1" showInputMessage="1" showErrorMessage="1" xr:uid="{33CD7A57-59BD-4FAD-BB7E-C7E8FBAD196F}">
          <x14:formula1>
            <xm:f>Data!$P$3:$P$8</xm:f>
          </x14:formula1>
          <xm:sqref>AM21:AN50</xm:sqref>
        </x14:dataValidation>
        <x14:dataValidation type="list" allowBlank="1" showInputMessage="1" showErrorMessage="1" xr:uid="{3DD9A814-2342-4CDB-9E85-E2CBCF65BBA0}">
          <x14:formula1>
            <xm:f>Data!$H$3:$H$99</xm:f>
          </x14:formula1>
          <xm:sqref>Z21:AA50</xm:sqref>
        </x14:dataValidation>
        <x14:dataValidation type="list" allowBlank="1" showInputMessage="1" showErrorMessage="1" xr:uid="{531D76A6-B278-4CD6-ACE4-FC48C8048EC7}">
          <x14:formula1>
            <xm:f>Data!$G$3:$G$4</xm:f>
          </x14:formula1>
          <xm:sqref>B21:C50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C80DC-5F16-4A63-8DBF-D13CDD6E0923}">
  <dimension ref="B2:P99"/>
  <sheetViews>
    <sheetView workbookViewId="0"/>
  </sheetViews>
  <sheetFormatPr defaultRowHeight="15" x14ac:dyDescent="0.25"/>
  <cols>
    <col min="2" max="2" width="33" bestFit="1" customWidth="1"/>
    <col min="3" max="3" width="10.42578125" bestFit="1" customWidth="1"/>
    <col min="4" max="4" width="9.42578125" bestFit="1" customWidth="1"/>
    <col min="5" max="5" width="29.140625" bestFit="1" customWidth="1"/>
    <col min="6" max="6" width="24.5703125" bestFit="1" customWidth="1"/>
    <col min="7" max="7" width="23.85546875" bestFit="1" customWidth="1"/>
    <col min="8" max="8" width="24.5703125" customWidth="1"/>
    <col min="9" max="9" width="17.42578125" bestFit="1" customWidth="1"/>
    <col min="10" max="10" width="23" bestFit="1" customWidth="1"/>
    <col min="11" max="11" width="24" bestFit="1" customWidth="1"/>
    <col min="12" max="12" width="20.5703125" bestFit="1" customWidth="1"/>
    <col min="13" max="13" width="19.140625" bestFit="1" customWidth="1"/>
    <col min="14" max="14" width="27.7109375" bestFit="1" customWidth="1"/>
    <col min="15" max="15" width="24.28515625" bestFit="1" customWidth="1"/>
    <col min="16" max="16" width="15.140625" bestFit="1" customWidth="1"/>
  </cols>
  <sheetData>
    <row r="2" spans="2:16" x14ac:dyDescent="0.25">
      <c r="B2" s="21" t="s">
        <v>28</v>
      </c>
      <c r="C2" s="21" t="s">
        <v>5</v>
      </c>
      <c r="D2" s="21" t="s">
        <v>14</v>
      </c>
      <c r="E2" s="21" t="s">
        <v>15</v>
      </c>
      <c r="F2" s="21" t="s">
        <v>7</v>
      </c>
      <c r="G2" s="21" t="s">
        <v>261</v>
      </c>
      <c r="H2" s="21" t="s">
        <v>163</v>
      </c>
      <c r="I2" s="21" t="s">
        <v>53</v>
      </c>
      <c r="J2" s="21" t="s">
        <v>153</v>
      </c>
      <c r="K2" s="21" t="s">
        <v>154</v>
      </c>
      <c r="L2" s="21" t="s">
        <v>155</v>
      </c>
      <c r="M2" s="21" t="s">
        <v>73</v>
      </c>
      <c r="N2" s="21" t="s">
        <v>74</v>
      </c>
      <c r="O2" s="21" t="s">
        <v>75</v>
      </c>
      <c r="P2" s="21" t="s">
        <v>156</v>
      </c>
    </row>
    <row r="3" spans="2:16" x14ac:dyDescent="0.25">
      <c r="B3" t="s">
        <v>33</v>
      </c>
      <c r="C3" t="s">
        <v>37</v>
      </c>
      <c r="D3" t="s">
        <v>40</v>
      </c>
      <c r="E3" t="s">
        <v>48</v>
      </c>
      <c r="F3" t="s">
        <v>48</v>
      </c>
      <c r="G3" t="s">
        <v>262</v>
      </c>
      <c r="H3" t="s">
        <v>187</v>
      </c>
      <c r="I3" t="s">
        <v>54</v>
      </c>
      <c r="J3" t="s">
        <v>70</v>
      </c>
      <c r="K3" t="s">
        <v>68</v>
      </c>
      <c r="L3" t="s">
        <v>57</v>
      </c>
      <c r="M3" t="s">
        <v>76</v>
      </c>
      <c r="N3" t="s">
        <v>120</v>
      </c>
      <c r="O3" t="s">
        <v>143</v>
      </c>
      <c r="P3" t="s">
        <v>157</v>
      </c>
    </row>
    <row r="4" spans="2:16" x14ac:dyDescent="0.25">
      <c r="B4" t="s">
        <v>29</v>
      </c>
      <c r="C4" t="s">
        <v>39</v>
      </c>
      <c r="D4" t="s">
        <v>41</v>
      </c>
      <c r="E4" t="s">
        <v>49</v>
      </c>
      <c r="F4" t="s">
        <v>49</v>
      </c>
      <c r="G4" t="s">
        <v>263</v>
      </c>
      <c r="H4" t="s">
        <v>164</v>
      </c>
      <c r="I4" t="s">
        <v>56</v>
      </c>
      <c r="J4" t="s">
        <v>71</v>
      </c>
      <c r="K4" t="s">
        <v>60</v>
      </c>
      <c r="L4" t="s">
        <v>59</v>
      </c>
      <c r="M4" t="s">
        <v>77</v>
      </c>
      <c r="N4" t="s">
        <v>121</v>
      </c>
      <c r="O4" t="s">
        <v>144</v>
      </c>
      <c r="P4" t="s">
        <v>158</v>
      </c>
    </row>
    <row r="5" spans="2:16" x14ac:dyDescent="0.25">
      <c r="B5" t="s">
        <v>30</v>
      </c>
      <c r="C5" t="s">
        <v>38</v>
      </c>
      <c r="D5" t="s">
        <v>42</v>
      </c>
      <c r="G5" t="s">
        <v>264</v>
      </c>
      <c r="H5" t="s">
        <v>165</v>
      </c>
      <c r="I5" t="s">
        <v>55</v>
      </c>
      <c r="J5" t="s">
        <v>72</v>
      </c>
      <c r="K5" t="s">
        <v>69</v>
      </c>
      <c r="M5" t="s">
        <v>78</v>
      </c>
      <c r="N5" t="s">
        <v>68</v>
      </c>
      <c r="O5" t="s">
        <v>145</v>
      </c>
      <c r="P5" t="s">
        <v>162</v>
      </c>
    </row>
    <row r="6" spans="2:16" x14ac:dyDescent="0.25">
      <c r="B6" t="s">
        <v>31</v>
      </c>
      <c r="D6" t="s">
        <v>43</v>
      </c>
      <c r="H6" t="s">
        <v>167</v>
      </c>
      <c r="J6" t="s">
        <v>61</v>
      </c>
      <c r="K6" t="s">
        <v>58</v>
      </c>
      <c r="M6" t="s">
        <v>79</v>
      </c>
      <c r="N6" t="s">
        <v>122</v>
      </c>
      <c r="O6" t="s">
        <v>146</v>
      </c>
      <c r="P6" t="s">
        <v>159</v>
      </c>
    </row>
    <row r="7" spans="2:16" x14ac:dyDescent="0.25">
      <c r="B7" t="s">
        <v>32</v>
      </c>
      <c r="D7" t="s">
        <v>44</v>
      </c>
      <c r="H7" t="s">
        <v>166</v>
      </c>
      <c r="J7" t="s">
        <v>63</v>
      </c>
      <c r="M7" t="s">
        <v>80</v>
      </c>
      <c r="N7" t="s">
        <v>123</v>
      </c>
      <c r="O7" t="s">
        <v>147</v>
      </c>
      <c r="P7" t="s">
        <v>160</v>
      </c>
    </row>
    <row r="8" spans="2:16" x14ac:dyDescent="0.25">
      <c r="B8" t="s">
        <v>34</v>
      </c>
      <c r="D8" t="s">
        <v>45</v>
      </c>
      <c r="H8" t="s">
        <v>174</v>
      </c>
      <c r="J8" t="s">
        <v>62</v>
      </c>
      <c r="M8" t="s">
        <v>81</v>
      </c>
      <c r="N8" t="s">
        <v>124</v>
      </c>
      <c r="O8" t="s">
        <v>148</v>
      </c>
      <c r="P8" t="s">
        <v>161</v>
      </c>
    </row>
    <row r="9" spans="2:16" x14ac:dyDescent="0.25">
      <c r="B9" t="s">
        <v>36</v>
      </c>
      <c r="D9" t="s">
        <v>46</v>
      </c>
      <c r="H9" t="s">
        <v>169</v>
      </c>
      <c r="J9" t="s">
        <v>64</v>
      </c>
      <c r="M9" t="s">
        <v>82</v>
      </c>
      <c r="N9" t="s">
        <v>125</v>
      </c>
      <c r="O9" t="s">
        <v>149</v>
      </c>
    </row>
    <row r="10" spans="2:16" x14ac:dyDescent="0.25">
      <c r="B10" t="s">
        <v>35</v>
      </c>
      <c r="D10" t="s">
        <v>47</v>
      </c>
      <c r="H10" t="s">
        <v>170</v>
      </c>
      <c r="J10" t="s">
        <v>65</v>
      </c>
      <c r="M10" t="s">
        <v>83</v>
      </c>
      <c r="N10" t="s">
        <v>126</v>
      </c>
      <c r="O10" t="s">
        <v>85</v>
      </c>
    </row>
    <row r="11" spans="2:16" x14ac:dyDescent="0.25">
      <c r="H11" t="s">
        <v>175</v>
      </c>
      <c r="J11" t="s">
        <v>66</v>
      </c>
      <c r="M11" t="s">
        <v>84</v>
      </c>
      <c r="N11" t="s">
        <v>127</v>
      </c>
      <c r="O11" t="s">
        <v>150</v>
      </c>
    </row>
    <row r="12" spans="2:16" x14ac:dyDescent="0.25">
      <c r="H12" t="s">
        <v>172</v>
      </c>
      <c r="M12" t="s">
        <v>85</v>
      </c>
      <c r="N12" t="s">
        <v>128</v>
      </c>
      <c r="O12" t="s">
        <v>151</v>
      </c>
    </row>
    <row r="13" spans="2:16" x14ac:dyDescent="0.25">
      <c r="H13" t="s">
        <v>168</v>
      </c>
      <c r="M13" t="s">
        <v>86</v>
      </c>
      <c r="N13" t="s">
        <v>129</v>
      </c>
      <c r="O13" t="s">
        <v>152</v>
      </c>
    </row>
    <row r="14" spans="2:16" x14ac:dyDescent="0.25">
      <c r="H14" t="s">
        <v>173</v>
      </c>
      <c r="M14" t="s">
        <v>87</v>
      </c>
      <c r="N14" t="s">
        <v>130</v>
      </c>
    </row>
    <row r="15" spans="2:16" x14ac:dyDescent="0.25">
      <c r="H15" t="s">
        <v>171</v>
      </c>
      <c r="M15" t="s">
        <v>88</v>
      </c>
      <c r="N15" t="s">
        <v>131</v>
      </c>
    </row>
    <row r="16" spans="2:16" x14ac:dyDescent="0.25">
      <c r="H16" t="s">
        <v>176</v>
      </c>
      <c r="M16" t="s">
        <v>89</v>
      </c>
      <c r="N16" t="s">
        <v>132</v>
      </c>
    </row>
    <row r="17" spans="8:14" x14ac:dyDescent="0.25">
      <c r="H17" t="s">
        <v>178</v>
      </c>
      <c r="M17" t="s">
        <v>90</v>
      </c>
      <c r="N17" t="s">
        <v>133</v>
      </c>
    </row>
    <row r="18" spans="8:14" x14ac:dyDescent="0.25">
      <c r="H18" t="s">
        <v>179</v>
      </c>
      <c r="M18" t="s">
        <v>91</v>
      </c>
      <c r="N18" t="s">
        <v>134</v>
      </c>
    </row>
    <row r="19" spans="8:14" x14ac:dyDescent="0.25">
      <c r="H19" t="s">
        <v>180</v>
      </c>
      <c r="M19" t="s">
        <v>92</v>
      </c>
      <c r="N19" t="s">
        <v>135</v>
      </c>
    </row>
    <row r="20" spans="8:14" x14ac:dyDescent="0.25">
      <c r="H20" t="s">
        <v>200</v>
      </c>
      <c r="M20" t="s">
        <v>93</v>
      </c>
      <c r="N20" t="s">
        <v>136</v>
      </c>
    </row>
    <row r="21" spans="8:14" x14ac:dyDescent="0.25">
      <c r="H21" t="s">
        <v>181</v>
      </c>
      <c r="M21" t="s">
        <v>94</v>
      </c>
      <c r="N21" t="s">
        <v>137</v>
      </c>
    </row>
    <row r="22" spans="8:14" x14ac:dyDescent="0.25">
      <c r="H22" t="s">
        <v>182</v>
      </c>
      <c r="M22" t="s">
        <v>95</v>
      </c>
      <c r="N22" t="s">
        <v>138</v>
      </c>
    </row>
    <row r="23" spans="8:14" x14ac:dyDescent="0.25">
      <c r="H23" t="s">
        <v>183</v>
      </c>
      <c r="M23" t="s">
        <v>96</v>
      </c>
      <c r="N23" t="s">
        <v>139</v>
      </c>
    </row>
    <row r="24" spans="8:14" x14ac:dyDescent="0.25">
      <c r="H24" t="s">
        <v>185</v>
      </c>
      <c r="M24" t="s">
        <v>97</v>
      </c>
      <c r="N24" t="s">
        <v>140</v>
      </c>
    </row>
    <row r="25" spans="8:14" x14ac:dyDescent="0.25">
      <c r="H25" t="s">
        <v>186</v>
      </c>
      <c r="M25" t="s">
        <v>98</v>
      </c>
      <c r="N25" t="s">
        <v>141</v>
      </c>
    </row>
    <row r="26" spans="8:14" x14ac:dyDescent="0.25">
      <c r="H26" t="s">
        <v>244</v>
      </c>
      <c r="M26" t="s">
        <v>99</v>
      </c>
      <c r="N26" t="s">
        <v>142</v>
      </c>
    </row>
    <row r="27" spans="8:14" x14ac:dyDescent="0.25">
      <c r="H27" t="s">
        <v>188</v>
      </c>
      <c r="M27" t="s">
        <v>100</v>
      </c>
      <c r="N27" t="s">
        <v>67</v>
      </c>
    </row>
    <row r="28" spans="8:14" x14ac:dyDescent="0.25">
      <c r="H28" t="s">
        <v>190</v>
      </c>
      <c r="M28" t="s">
        <v>101</v>
      </c>
    </row>
    <row r="29" spans="8:14" x14ac:dyDescent="0.25">
      <c r="H29" t="s">
        <v>192</v>
      </c>
      <c r="M29" t="s">
        <v>102</v>
      </c>
    </row>
    <row r="30" spans="8:14" x14ac:dyDescent="0.25">
      <c r="H30" t="s">
        <v>191</v>
      </c>
      <c r="M30" t="s">
        <v>11</v>
      </c>
    </row>
    <row r="31" spans="8:14" x14ac:dyDescent="0.25">
      <c r="H31" t="s">
        <v>193</v>
      </c>
      <c r="M31" t="s">
        <v>103</v>
      </c>
    </row>
    <row r="32" spans="8:14" x14ac:dyDescent="0.25">
      <c r="H32" t="s">
        <v>195</v>
      </c>
      <c r="M32" t="s">
        <v>104</v>
      </c>
    </row>
    <row r="33" spans="8:13" x14ac:dyDescent="0.25">
      <c r="H33" t="s">
        <v>184</v>
      </c>
      <c r="M33" t="s">
        <v>105</v>
      </c>
    </row>
    <row r="34" spans="8:13" x14ac:dyDescent="0.25">
      <c r="H34" t="s">
        <v>196</v>
      </c>
      <c r="M34" t="s">
        <v>106</v>
      </c>
    </row>
    <row r="35" spans="8:13" x14ac:dyDescent="0.25">
      <c r="H35" t="s">
        <v>197</v>
      </c>
      <c r="M35" t="s">
        <v>107</v>
      </c>
    </row>
    <row r="36" spans="8:13" x14ac:dyDescent="0.25">
      <c r="H36" t="s">
        <v>198</v>
      </c>
      <c r="M36" t="s">
        <v>108</v>
      </c>
    </row>
    <row r="37" spans="8:13" x14ac:dyDescent="0.25">
      <c r="H37" t="s">
        <v>201</v>
      </c>
      <c r="M37" t="s">
        <v>109</v>
      </c>
    </row>
    <row r="38" spans="8:13" x14ac:dyDescent="0.25">
      <c r="H38" t="s">
        <v>199</v>
      </c>
      <c r="M38" t="s">
        <v>110</v>
      </c>
    </row>
    <row r="39" spans="8:13" x14ac:dyDescent="0.25">
      <c r="H39" t="s">
        <v>202</v>
      </c>
      <c r="M39" t="s">
        <v>111</v>
      </c>
    </row>
    <row r="40" spans="8:13" x14ac:dyDescent="0.25">
      <c r="H40" t="s">
        <v>206</v>
      </c>
      <c r="M40" t="s">
        <v>112</v>
      </c>
    </row>
    <row r="41" spans="8:13" x14ac:dyDescent="0.25">
      <c r="H41" t="s">
        <v>205</v>
      </c>
      <c r="M41" t="s">
        <v>113</v>
      </c>
    </row>
    <row r="42" spans="8:13" x14ac:dyDescent="0.25">
      <c r="H42" t="s">
        <v>203</v>
      </c>
      <c r="M42" t="s">
        <v>114</v>
      </c>
    </row>
    <row r="43" spans="8:13" x14ac:dyDescent="0.25">
      <c r="H43" t="s">
        <v>204</v>
      </c>
      <c r="M43" t="s">
        <v>115</v>
      </c>
    </row>
    <row r="44" spans="8:13" x14ac:dyDescent="0.25">
      <c r="H44" t="s">
        <v>207</v>
      </c>
      <c r="M44" t="s">
        <v>116</v>
      </c>
    </row>
    <row r="45" spans="8:13" x14ac:dyDescent="0.25">
      <c r="H45" t="s">
        <v>208</v>
      </c>
      <c r="M45" t="s">
        <v>117</v>
      </c>
    </row>
    <row r="46" spans="8:13" x14ac:dyDescent="0.25">
      <c r="H46" t="s">
        <v>209</v>
      </c>
      <c r="M46" t="s">
        <v>118</v>
      </c>
    </row>
    <row r="47" spans="8:13" x14ac:dyDescent="0.25">
      <c r="H47" t="s">
        <v>213</v>
      </c>
      <c r="M47" t="s">
        <v>119</v>
      </c>
    </row>
    <row r="48" spans="8:13" x14ac:dyDescent="0.25">
      <c r="H48" t="s">
        <v>210</v>
      </c>
      <c r="M48" t="s">
        <v>152</v>
      </c>
    </row>
    <row r="49" spans="8:8" x14ac:dyDescent="0.25">
      <c r="H49" t="s">
        <v>214</v>
      </c>
    </row>
    <row r="50" spans="8:8" x14ac:dyDescent="0.25">
      <c r="H50" t="s">
        <v>218</v>
      </c>
    </row>
    <row r="51" spans="8:8" x14ac:dyDescent="0.25">
      <c r="H51" t="s">
        <v>215</v>
      </c>
    </row>
    <row r="52" spans="8:8" x14ac:dyDescent="0.25">
      <c r="H52" t="s">
        <v>217</v>
      </c>
    </row>
    <row r="53" spans="8:8" x14ac:dyDescent="0.25">
      <c r="H53" t="s">
        <v>221</v>
      </c>
    </row>
    <row r="54" spans="8:8" x14ac:dyDescent="0.25">
      <c r="H54" t="s">
        <v>222</v>
      </c>
    </row>
    <row r="55" spans="8:8" x14ac:dyDescent="0.25">
      <c r="H55" t="s">
        <v>223</v>
      </c>
    </row>
    <row r="56" spans="8:8" x14ac:dyDescent="0.25">
      <c r="H56" t="s">
        <v>224</v>
      </c>
    </row>
    <row r="57" spans="8:8" x14ac:dyDescent="0.25">
      <c r="H57" t="s">
        <v>219</v>
      </c>
    </row>
    <row r="58" spans="8:8" x14ac:dyDescent="0.25">
      <c r="H58" t="s">
        <v>226</v>
      </c>
    </row>
    <row r="59" spans="8:8" x14ac:dyDescent="0.25">
      <c r="H59" t="s">
        <v>228</v>
      </c>
    </row>
    <row r="60" spans="8:8" x14ac:dyDescent="0.25">
      <c r="H60" t="s">
        <v>225</v>
      </c>
    </row>
    <row r="61" spans="8:8" x14ac:dyDescent="0.25">
      <c r="H61" t="s">
        <v>227</v>
      </c>
    </row>
    <row r="62" spans="8:8" x14ac:dyDescent="0.25">
      <c r="H62" t="s">
        <v>229</v>
      </c>
    </row>
    <row r="63" spans="8:8" x14ac:dyDescent="0.25">
      <c r="H63" t="s">
        <v>230</v>
      </c>
    </row>
    <row r="64" spans="8:8" x14ac:dyDescent="0.25">
      <c r="H64" t="s">
        <v>231</v>
      </c>
    </row>
    <row r="65" spans="8:8" x14ac:dyDescent="0.25">
      <c r="H65" t="s">
        <v>232</v>
      </c>
    </row>
    <row r="66" spans="8:8" x14ac:dyDescent="0.25">
      <c r="H66" t="s">
        <v>234</v>
      </c>
    </row>
    <row r="67" spans="8:8" x14ac:dyDescent="0.25">
      <c r="H67" t="s">
        <v>233</v>
      </c>
    </row>
    <row r="68" spans="8:8" x14ac:dyDescent="0.25">
      <c r="H68" t="s">
        <v>220</v>
      </c>
    </row>
    <row r="69" spans="8:8" x14ac:dyDescent="0.25">
      <c r="H69" t="s">
        <v>235</v>
      </c>
    </row>
    <row r="70" spans="8:8" x14ac:dyDescent="0.25">
      <c r="H70" t="s">
        <v>237</v>
      </c>
    </row>
    <row r="71" spans="8:8" x14ac:dyDescent="0.25">
      <c r="H71" t="s">
        <v>211</v>
      </c>
    </row>
    <row r="72" spans="8:8" x14ac:dyDescent="0.25">
      <c r="H72" t="s">
        <v>216</v>
      </c>
    </row>
    <row r="73" spans="8:8" x14ac:dyDescent="0.25">
      <c r="H73" t="s">
        <v>236</v>
      </c>
    </row>
    <row r="74" spans="8:8" x14ac:dyDescent="0.25">
      <c r="H74" t="s">
        <v>239</v>
      </c>
    </row>
    <row r="75" spans="8:8" x14ac:dyDescent="0.25">
      <c r="H75" t="s">
        <v>242</v>
      </c>
    </row>
    <row r="76" spans="8:8" x14ac:dyDescent="0.25">
      <c r="H76" t="s">
        <v>241</v>
      </c>
    </row>
    <row r="77" spans="8:8" x14ac:dyDescent="0.25">
      <c r="H77" t="s">
        <v>240</v>
      </c>
    </row>
    <row r="78" spans="8:8" x14ac:dyDescent="0.25">
      <c r="H78" t="s">
        <v>259</v>
      </c>
    </row>
    <row r="79" spans="8:8" x14ac:dyDescent="0.25">
      <c r="H79" t="s">
        <v>212</v>
      </c>
    </row>
    <row r="80" spans="8:8" x14ac:dyDescent="0.25">
      <c r="H80" t="s">
        <v>189</v>
      </c>
    </row>
    <row r="81" spans="8:8" x14ac:dyDescent="0.25">
      <c r="H81" t="s">
        <v>243</v>
      </c>
    </row>
    <row r="82" spans="8:8" x14ac:dyDescent="0.25">
      <c r="H82" t="s">
        <v>238</v>
      </c>
    </row>
    <row r="83" spans="8:8" x14ac:dyDescent="0.25">
      <c r="H83" t="s">
        <v>177</v>
      </c>
    </row>
    <row r="84" spans="8:8" x14ac:dyDescent="0.25">
      <c r="H84" t="s">
        <v>245</v>
      </c>
    </row>
    <row r="85" spans="8:8" x14ac:dyDescent="0.25">
      <c r="H85" t="s">
        <v>250</v>
      </c>
    </row>
    <row r="86" spans="8:8" x14ac:dyDescent="0.25">
      <c r="H86" t="s">
        <v>246</v>
      </c>
    </row>
    <row r="87" spans="8:8" x14ac:dyDescent="0.25">
      <c r="H87" t="s">
        <v>249</v>
      </c>
    </row>
    <row r="88" spans="8:8" x14ac:dyDescent="0.25">
      <c r="H88" t="s">
        <v>247</v>
      </c>
    </row>
    <row r="89" spans="8:8" x14ac:dyDescent="0.25">
      <c r="H89" t="s">
        <v>248</v>
      </c>
    </row>
    <row r="90" spans="8:8" x14ac:dyDescent="0.25">
      <c r="H90" t="s">
        <v>251</v>
      </c>
    </row>
    <row r="91" spans="8:8" x14ac:dyDescent="0.25">
      <c r="H91" t="s">
        <v>194</v>
      </c>
    </row>
    <row r="92" spans="8:8" x14ac:dyDescent="0.25">
      <c r="H92" t="s">
        <v>253</v>
      </c>
    </row>
    <row r="93" spans="8:8" x14ac:dyDescent="0.25">
      <c r="H93" t="s">
        <v>252</v>
      </c>
    </row>
    <row r="94" spans="8:8" x14ac:dyDescent="0.25">
      <c r="H94" t="s">
        <v>254</v>
      </c>
    </row>
    <row r="95" spans="8:8" x14ac:dyDescent="0.25">
      <c r="H95" t="s">
        <v>257</v>
      </c>
    </row>
    <row r="96" spans="8:8" x14ac:dyDescent="0.25">
      <c r="H96" t="s">
        <v>255</v>
      </c>
    </row>
    <row r="97" spans="8:8" x14ac:dyDescent="0.25">
      <c r="H97" t="s">
        <v>256</v>
      </c>
    </row>
    <row r="98" spans="8:8" x14ac:dyDescent="0.25">
      <c r="H98" t="s">
        <v>258</v>
      </c>
    </row>
    <row r="99" spans="8:8" x14ac:dyDescent="0.25">
      <c r="H99" t="s">
        <v>260</v>
      </c>
    </row>
  </sheetData>
  <sortState xmlns:xlrd2="http://schemas.microsoft.com/office/spreadsheetml/2017/richdata2" ref="H3:H100">
    <sortCondition ref="H3:H1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SWS SOF</vt:lpstr>
      <vt:lpstr>Data</vt:lpstr>
      <vt:lpstr>Grape_Based_Spirit</vt:lpstr>
      <vt:lpstr>Grape_Based_Spirit_ST</vt:lpstr>
      <vt:lpstr>'SWS SOF'!Print_Area</vt:lpstr>
      <vt:lpstr>Ready_to_Drink</vt:lpstr>
      <vt:lpstr>Ready_To_Drink_ST</vt:lpstr>
      <vt:lpstr>Wine</vt:lpstr>
      <vt:lpstr>Wine_ST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Nava Gonzalez</dc:creator>
  <cp:lastModifiedBy>Edgar Nava Gonzalez</cp:lastModifiedBy>
  <cp:lastPrinted>2025-01-20T16:24:20Z</cp:lastPrinted>
  <dcterms:created xsi:type="dcterms:W3CDTF">2024-11-21T19:20:20Z</dcterms:created>
  <dcterms:modified xsi:type="dcterms:W3CDTF">2025-03-20T17:13:27Z</dcterms:modified>
</cp:coreProperties>
</file>